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u-sv05\総務部\経営企画課\経営管理G\6. 事業の経営計画\5. 経営分析\1. 総務省通知による経営比較分析表の公表\R5年度（R4年度決算）\市町村等へ照会\一部事務組合分\"/>
    </mc:Choice>
  </mc:AlternateContent>
  <workbookProtection workbookAlgorithmName="SHA-512" workbookHashValue="4mqloGENY50BqMOWIbYNKZbtKWzMcesvOXwLoy2MVBWOS659m3Y943mpSuqnSsbz6iWA68bn0YVwGT7fwxjpEQ==" workbookSaltValue="tG5h+mXDltDxwT6FmE59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<sst xmlns="http://schemas.openxmlformats.org/spreadsheetml/2006/main" count="231" uniqueCount="114">
  <si>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</si>
  <si>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</si>
  <si>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</si>
  <si>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</si>
  <si>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</si>
  <si>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</si>
  <si>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</si>
  <si>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</si>
  <si>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</si>
  <si>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</si>
  <si>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</si>
  <si>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</si>
  <si>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</si>
  <si>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</si>
  <si>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</si>
  <si>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</si>
  <si>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</si>
  <si>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</si>
  <si>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</si>
  <si>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</si>
  <si>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</si>
  <si>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</si>
  <si>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</si>
  <si>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</si>
  <si>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</si>
  <si>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</si>
  <si>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</si>
  <si>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</si>
  <si>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</si>
  <si>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</si>
  <si>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</si>
  <si>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</si>
  <si>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</si>
  <si>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</si>
  <si>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</si>
  <si>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</si>
  <si>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</si>
  <si>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</si>
  <si>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</si>
  <si>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</si>
  <si>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</si>
  <si>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</si>
  <si>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</si>
  <si>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</si>
  <si>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</si>
  <si>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</si>
  <si>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</si>
  <si>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</si>
  <si>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</si>
  <si>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</si>
  <si>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</si>
  <si>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</si>
  <si>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</si>
  <si>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</si>
  <si>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</si>
  <si>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</si>
  <si>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</si>
  <si>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</si>
  <si>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</si>
  <si>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</si>
  <si>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</si>
  <si>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</si>
  <si>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</si>
  <si>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</si>
  <si>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</si>
  <si>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</si>
  <si>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</si>
  <si>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</si>
  <si>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</si>
  <si>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</si>
  <si>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</si>
  <si>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</si>
  <si>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</si>
  <si>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</si>
  <si>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</si>
  <si>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</si>
  <si>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</si>
  <si>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</si>
  <si>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</si>
  <si>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</si>
  <si>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</si>
  <si>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</si>
  <si>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</si>
  <si>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</si>
  <si>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</si>
  <si>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</si>
  <si>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</si>
  <si>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</si>
  <si>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</si>
  <si>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</si>
  <si>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</si>
  <si>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</si>
  <si>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</si>
  <si>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</si>
  <si>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</si>
  <si>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</si>
  <si>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</si>
  <si>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</si>
  <si>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</si>
  <si>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</si>
  <si>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</si>
  <si>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</si>
  <si>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</si>
  <si>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</si>
  <si>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</si>
  <si>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</si>
  <si>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</si>
  <si>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</si>
  <si>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</si>
  <si>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</si>
  <si>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</si>
  <si>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
①経常収支比率は、100％以上で推移しており、類似団体平均値と比較して良好な数値となっています。
②累積欠損金比率については、令和4年度においても発生していません。
③流動比率は、前払金の増額、未払金の減額により前年度と比較して数値が上昇しました。
④企業債残高対給水収益比率は、令和4年度に新たに借入を行ったため、企業債残高が増加し、数値が上昇しました。
⑤料金回収率は、100％以上で推移しており、水道料金収入で費用を賄えています。
■経営の効率性
⑥給水原価は、経常費用の減少により昨年度と比較して数値は減少しました。
⑦施設利用率は、70％以上で推移しており、類似団体平均を上回っています。
⑧有収率は、95.26％で、類似団体平均値を上回っています。
★総括★
　経常収支比率、料金回収率がともに100％となっているため、事業運営に必要な資金が確保できており、健全な経営ができています。また、流動比率も295.66％あり、十分な支払能力があることわかります。しかし、有収水量は横ばいになっており、今後の料金収入の先行きが不透明であり、昨今の物価の高騰から、良好な経営状態を保っていくことが課題となっています。</t>
    <rPh sb="1" eb="3">
      <t>ケイエイ</t>
    </rPh>
    <rPh sb="4" eb="7">
      <t>ケンゼンセイ</t>
    </rPh>
    <rPh sb="9" eb="11">
      <t>ケイジョウ</t>
    </rPh>
    <rPh sb="11" eb="13">
      <t>シュウシ</t>
    </rPh>
    <rPh sb="13" eb="15">
      <t>ヒリツ</t>
    </rPh>
    <rPh sb="21" eb="23">
      <t>イジョウ</t>
    </rPh>
    <rPh sb="24" eb="26">
      <t>スイイ</t>
    </rPh>
    <rPh sb="31" eb="33">
      <t>ルイジ</t>
    </rPh>
    <rPh sb="33" eb="35">
      <t>ダンタイ</t>
    </rPh>
    <rPh sb="35" eb="38">
      <t>ヘイキンチ</t>
    </rPh>
    <rPh sb="39" eb="41">
      <t>ヒカク</t>
    </rPh>
    <rPh sb="43" eb="45">
      <t>リョウコウ</t>
    </rPh>
    <rPh sb="46" eb="48">
      <t>スウチ</t>
    </rPh>
    <rPh sb="58" eb="60">
      <t>ルイセキ</t>
    </rPh>
    <rPh sb="60" eb="62">
      <t>ケッソン</t>
    </rPh>
    <rPh sb="62" eb="63">
      <t>キン</t>
    </rPh>
    <rPh sb="63" eb="65">
      <t>ヒリツ</t>
    </rPh>
    <rPh sb="71" eb="73">
      <t>レイワ</t>
    </rPh>
    <rPh sb="74" eb="76">
      <t>ネンド</t>
    </rPh>
    <rPh sb="81" eb="83">
      <t>ハッセイ</t>
    </rPh>
    <rPh sb="92" eb="94">
      <t>リュウドウ</t>
    </rPh>
    <rPh sb="94" eb="96">
      <t>ヒリツ</t>
    </rPh>
    <rPh sb="98" eb="101">
      <t>マエバライキン</t>
    </rPh>
    <rPh sb="102" eb="104">
      <t>ゾウガク</t>
    </rPh>
    <rPh sb="109" eb="111">
      <t>ゲンガク</t>
    </rPh>
    <rPh sb="114" eb="117">
      <t>ゼンネンド</t>
    </rPh>
    <rPh sb="118" eb="120">
      <t>ヒカク</t>
    </rPh>
    <rPh sb="122" eb="124">
      <t>スウチ</t>
    </rPh>
    <rPh sb="125" eb="127">
      <t>ジョウショウ</t>
    </rPh>
    <rPh sb="134" eb="136">
      <t>キギョウ</t>
    </rPh>
    <rPh sb="136" eb="137">
      <t>サイ</t>
    </rPh>
    <rPh sb="137" eb="139">
      <t>ザンダカ</t>
    </rPh>
    <rPh sb="139" eb="140">
      <t>タイ</t>
    </rPh>
    <rPh sb="140" eb="142">
      <t>キュウスイ</t>
    </rPh>
    <rPh sb="142" eb="144">
      <t>シュウエキ</t>
    </rPh>
    <rPh sb="144" eb="146">
      <t>ヒリツ</t>
    </rPh>
    <rPh sb="148" eb="150">
      <t>レイワ</t>
    </rPh>
    <rPh sb="151" eb="153">
      <t>ネンド</t>
    </rPh>
    <rPh sb="154" eb="155">
      <t>アラ</t>
    </rPh>
    <rPh sb="157" eb="159">
      <t>カリイレ</t>
    </rPh>
    <rPh sb="160" eb="161">
      <t>オコナ</t>
    </rPh>
    <rPh sb="166" eb="168">
      <t>キギョウ</t>
    </rPh>
    <rPh sb="168" eb="169">
      <t>サイ</t>
    </rPh>
    <rPh sb="169" eb="171">
      <t>ザンダカ</t>
    </rPh>
    <rPh sb="172" eb="174">
      <t>ゾウカ</t>
    </rPh>
    <rPh sb="176" eb="178">
      <t>スウチ</t>
    </rPh>
    <rPh sb="179" eb="181">
      <t>ジョウショウ</t>
    </rPh>
    <rPh sb="188" eb="190">
      <t>リョウキン</t>
    </rPh>
    <rPh sb="190" eb="192">
      <t>カイシュウ</t>
    </rPh>
    <rPh sb="192" eb="193">
      <t>リツ</t>
    </rPh>
    <rPh sb="199" eb="201">
      <t>イジョウ</t>
    </rPh>
    <rPh sb="202" eb="204">
      <t>スイイ</t>
    </rPh>
    <rPh sb="209" eb="211">
      <t>スイドウ</t>
    </rPh>
    <rPh sb="211" eb="213">
      <t>リョウキン</t>
    </rPh>
    <rPh sb="213" eb="215">
      <t>シュウニュウ</t>
    </rPh>
    <rPh sb="216" eb="218">
      <t>ヒヨウ</t>
    </rPh>
    <rPh sb="219" eb="220">
      <t>マカナ</t>
    </rPh>
    <rPh sb="228" eb="230">
      <t>ケイエイ</t>
    </rPh>
    <rPh sb="231" eb="233">
      <t>コウリツ</t>
    </rPh>
    <rPh sb="233" eb="234">
      <t>セイ</t>
    </rPh>
    <rPh sb="236" eb="238">
      <t>キュウスイ</t>
    </rPh>
    <rPh sb="238" eb="240">
      <t>ゲンカ</t>
    </rPh>
    <rPh sb="242" eb="244">
      <t>ケイジョウ</t>
    </rPh>
    <rPh sb="244" eb="246">
      <t>ヒヨウ</t>
    </rPh>
    <rPh sb="247" eb="249">
      <t>ゲンショウ</t>
    </rPh>
    <rPh sb="252" eb="255">
      <t>サクネンド</t>
    </rPh>
    <rPh sb="256" eb="258">
      <t>ヒカク</t>
    </rPh>
    <rPh sb="260" eb="262">
      <t>スウチ</t>
    </rPh>
    <rPh sb="263" eb="265">
      <t>ゲンショウ</t>
    </rPh>
    <rPh sb="272" eb="274">
      <t>シセツ</t>
    </rPh>
    <rPh sb="274" eb="276">
      <t>リヨウ</t>
    </rPh>
    <rPh sb="276" eb="277">
      <t>リツ</t>
    </rPh>
    <rPh sb="282" eb="284">
      <t>イジョウ</t>
    </rPh>
    <rPh sb="285" eb="287">
      <t>スイイ</t>
    </rPh>
    <rPh sb="292" eb="294">
      <t>ルイジ</t>
    </rPh>
    <rPh sb="294" eb="296">
      <t>ダンタイ</t>
    </rPh>
    <rPh sb="296" eb="298">
      <t>ヘイキン</t>
    </rPh>
    <rPh sb="299" eb="301">
      <t>ウワマワ</t>
    </rPh>
    <rPh sb="309" eb="312">
      <t>ユウシュウリツ</t>
    </rPh>
    <rPh sb="322" eb="324">
      <t>ルイジ</t>
    </rPh>
    <rPh sb="324" eb="326">
      <t>ダンタイ</t>
    </rPh>
    <rPh sb="326" eb="329">
      <t>ヘイキンチ</t>
    </rPh>
    <rPh sb="330" eb="332">
      <t>ウワマワ</t>
    </rPh>
    <rPh sb="340" eb="342">
      <t>ソウカツ</t>
    </rPh>
    <rPh sb="345" eb="347">
      <t>ケイジョウ</t>
    </rPh>
    <rPh sb="347" eb="349">
      <t>シュウシ</t>
    </rPh>
    <rPh sb="349" eb="351">
      <t>ヒリツ</t>
    </rPh>
    <rPh sb="352" eb="354">
      <t>リョウキン</t>
    </rPh>
    <rPh sb="354" eb="356">
      <t>カイシュウ</t>
    </rPh>
    <rPh sb="356" eb="357">
      <t>リツ</t>
    </rPh>
    <rPh sb="374" eb="376">
      <t>ジギョウ</t>
    </rPh>
    <rPh sb="376" eb="378">
      <t>ウンエイ</t>
    </rPh>
    <rPh sb="379" eb="381">
      <t>ヒツヨウ</t>
    </rPh>
    <rPh sb="382" eb="384">
      <t>シキン</t>
    </rPh>
    <rPh sb="385" eb="387">
      <t>カクホ</t>
    </rPh>
    <rPh sb="393" eb="395">
      <t>ケンゼン</t>
    </rPh>
    <rPh sb="396" eb="398">
      <t>ケイエイ</t>
    </rPh>
    <rPh sb="409" eb="411">
      <t>リュウドウ</t>
    </rPh>
    <rPh sb="411" eb="413">
      <t>ヒリツ</t>
    </rPh>
    <rPh sb="424" eb="426">
      <t>ジュウブン</t>
    </rPh>
    <rPh sb="427" eb="429">
      <t>シハライ</t>
    </rPh>
    <rPh sb="429" eb="431">
      <t>ノウリョク</t>
    </rPh>
    <rPh sb="451" eb="452">
      <t>ヨコ</t>
    </rPh>
    <rPh sb="461" eb="463">
      <t>コンゴ</t>
    </rPh>
    <rPh sb="464" eb="466">
      <t>リョウキン</t>
    </rPh>
    <rPh sb="466" eb="468">
      <t>シュウニュウ</t>
    </rPh>
    <rPh sb="469" eb="471">
      <t>サキユ</t>
    </rPh>
    <rPh sb="473" eb="476">
      <t>フトウメイ</t>
    </rPh>
    <phoneticPr fontId="4"/>
  </si>
  <si>
    <t>■施設全体の減価償却の状況
①有形固定資産減価償却率は、類似団体平均値を下回っていますが、減価償却累計額の増加率の方が償却資産の増加率より大きかったため、数値が上昇しました。
■管路の経年化の状況
②管路経年化率は、類似団体平均値を上回っています。現状の管路更新率を維持したとしても、今後、更新を行う管路よりも法定耐用年数を超える管路の方が多いため、この数値は上昇していくことが見込まれます。
■管路の更新投資の実施状況
③管路更新率は、類似団体平均値を上回っており、目標値である1.25％を達成しています。
★総括★
　今後も管路の老朽化は進み、漏水など事故のリスクが高まっていきます。事業費の高騰が、計画の進捗に影響を及ぼしている状況ですが、安全で安定した水道水の供給の実現のため、効率的に事業の運営を行っていく必要があります。</t>
    <rPh sb="1" eb="3">
      <t>シセツ</t>
    </rPh>
    <rPh sb="3" eb="5">
      <t>ゼンタイ</t>
    </rPh>
    <rPh sb="6" eb="8">
      <t>ゲンカ</t>
    </rPh>
    <rPh sb="8" eb="10">
      <t>ショウキャク</t>
    </rPh>
    <rPh sb="11" eb="13">
      <t>ジョウキョウ</t>
    </rPh>
    <rPh sb="15" eb="17">
      <t>ユウケイ</t>
    </rPh>
    <rPh sb="17" eb="19">
      <t>コテイ</t>
    </rPh>
    <rPh sb="19" eb="21">
      <t>シサン</t>
    </rPh>
    <rPh sb="21" eb="23">
      <t>ゲンカ</t>
    </rPh>
    <rPh sb="23" eb="25">
      <t>ショウキャク</t>
    </rPh>
    <rPh sb="25" eb="26">
      <t>リツ</t>
    </rPh>
    <rPh sb="28" eb="30">
      <t>ルイジ</t>
    </rPh>
    <rPh sb="30" eb="32">
      <t>ダンタイ</t>
    </rPh>
    <rPh sb="32" eb="34">
      <t>ヘイキン</t>
    </rPh>
    <rPh sb="34" eb="35">
      <t>チ</t>
    </rPh>
    <rPh sb="36" eb="38">
      <t>シタマワ</t>
    </rPh>
    <rPh sb="45" eb="47">
      <t>ゲンカ</t>
    </rPh>
    <rPh sb="47" eb="49">
      <t>ショウキャク</t>
    </rPh>
    <rPh sb="49" eb="52">
      <t>ルイケイガク</t>
    </rPh>
    <rPh sb="53" eb="55">
      <t>ゾウカ</t>
    </rPh>
    <rPh sb="55" eb="56">
      <t>リツ</t>
    </rPh>
    <rPh sb="57" eb="58">
      <t>ホウ</t>
    </rPh>
    <rPh sb="59" eb="61">
      <t>ショウキャク</t>
    </rPh>
    <rPh sb="61" eb="63">
      <t>シサン</t>
    </rPh>
    <rPh sb="64" eb="66">
      <t>ゾウカ</t>
    </rPh>
    <rPh sb="66" eb="67">
      <t>リツ</t>
    </rPh>
    <rPh sb="69" eb="70">
      <t>オオ</t>
    </rPh>
    <rPh sb="77" eb="79">
      <t>スウチ</t>
    </rPh>
    <rPh sb="80" eb="82">
      <t>ジョウショウ</t>
    </rPh>
    <rPh sb="89" eb="91">
      <t>カンロ</t>
    </rPh>
    <rPh sb="92" eb="95">
      <t>ケイネンカ</t>
    </rPh>
    <rPh sb="96" eb="98">
      <t>ジョウキョウ</t>
    </rPh>
    <rPh sb="100" eb="102">
      <t>カンロ</t>
    </rPh>
    <rPh sb="102" eb="105">
      <t>ケイネンカ</t>
    </rPh>
    <rPh sb="105" eb="106">
      <t>リツ</t>
    </rPh>
    <rPh sb="108" eb="110">
      <t>ルイジ</t>
    </rPh>
    <rPh sb="110" eb="112">
      <t>ダンタイ</t>
    </rPh>
    <rPh sb="112" eb="115">
      <t>ヘイキンチ</t>
    </rPh>
    <rPh sb="116" eb="118">
      <t>ウワマワ</t>
    </rPh>
    <rPh sb="124" eb="126">
      <t>ゲンジョウ</t>
    </rPh>
    <rPh sb="127" eb="129">
      <t>カンロ</t>
    </rPh>
    <rPh sb="129" eb="131">
      <t>コウシン</t>
    </rPh>
    <rPh sb="131" eb="132">
      <t>リツ</t>
    </rPh>
    <rPh sb="133" eb="135">
      <t>イジ</t>
    </rPh>
    <rPh sb="142" eb="143">
      <t>イマ</t>
    </rPh>
    <rPh sb="143" eb="144">
      <t>アト</t>
    </rPh>
    <rPh sb="145" eb="147">
      <t>コウシン</t>
    </rPh>
    <rPh sb="148" eb="149">
      <t>オコナ</t>
    </rPh>
    <rPh sb="150" eb="152">
      <t>カンロ</t>
    </rPh>
    <rPh sb="155" eb="157">
      <t>ホウテイ</t>
    </rPh>
    <rPh sb="157" eb="159">
      <t>タイヨウ</t>
    </rPh>
    <rPh sb="159" eb="161">
      <t>ネンスウ</t>
    </rPh>
    <rPh sb="162" eb="163">
      <t>コ</t>
    </rPh>
    <rPh sb="165" eb="167">
      <t>カンロ</t>
    </rPh>
    <rPh sb="168" eb="169">
      <t>ホウ</t>
    </rPh>
    <rPh sb="170" eb="171">
      <t>オオ</t>
    </rPh>
    <rPh sb="177" eb="179">
      <t>スウチ</t>
    </rPh>
    <rPh sb="180" eb="182">
      <t>ジョウショウ</t>
    </rPh>
    <rPh sb="189" eb="191">
      <t>ミコ</t>
    </rPh>
    <rPh sb="198" eb="200">
      <t>カンロ</t>
    </rPh>
    <rPh sb="201" eb="203">
      <t>コウシン</t>
    </rPh>
    <rPh sb="203" eb="205">
      <t>トウシ</t>
    </rPh>
    <rPh sb="206" eb="208">
      <t>ジッシ</t>
    </rPh>
    <rPh sb="208" eb="210">
      <t>ジョウキョウ</t>
    </rPh>
    <rPh sb="212" eb="214">
      <t>カンロ</t>
    </rPh>
    <rPh sb="214" eb="216">
      <t>コウシン</t>
    </rPh>
    <rPh sb="216" eb="217">
      <t>リツ</t>
    </rPh>
    <rPh sb="219" eb="221">
      <t>ルイジ</t>
    </rPh>
    <rPh sb="221" eb="223">
      <t>ダンタイ</t>
    </rPh>
    <rPh sb="223" eb="226">
      <t>ヘイキンチ</t>
    </rPh>
    <rPh sb="227" eb="229">
      <t>ウワマワ</t>
    </rPh>
    <rPh sb="234" eb="237">
      <t>モクヒョウチ</t>
    </rPh>
    <rPh sb="246" eb="248">
      <t>タッセイ</t>
    </rPh>
    <rPh sb="256" eb="258">
      <t>ソウカツ</t>
    </rPh>
    <rPh sb="261" eb="263">
      <t>コンゴ</t>
    </rPh>
    <rPh sb="264" eb="266">
      <t>カンロ</t>
    </rPh>
    <rPh sb="267" eb="270">
      <t>ロウキュウカ</t>
    </rPh>
    <rPh sb="271" eb="272">
      <t>スス</t>
    </rPh>
    <rPh sb="274" eb="276">
      <t>ロウスイ</t>
    </rPh>
    <rPh sb="278" eb="280">
      <t>ジコ</t>
    </rPh>
    <rPh sb="285" eb="286">
      <t>タカ</t>
    </rPh>
    <rPh sb="294" eb="297">
      <t>ジギョウヒ</t>
    </rPh>
    <rPh sb="298" eb="300">
      <t>コウトウ</t>
    </rPh>
    <rPh sb="302" eb="304">
      <t>ケイカク</t>
    </rPh>
    <rPh sb="305" eb="307">
      <t>シンチョク</t>
    </rPh>
    <rPh sb="308" eb="310">
      <t>エイキョウ</t>
    </rPh>
    <rPh sb="311" eb="312">
      <t>オヨ</t>
    </rPh>
    <rPh sb="317" eb="319">
      <t>ジョウキョウ</t>
    </rPh>
    <rPh sb="323" eb="325">
      <t>アンゼン</t>
    </rPh>
    <rPh sb="326" eb="328">
      <t>アンテイ</t>
    </rPh>
    <rPh sb="330" eb="332">
      <t>スイドウ</t>
    </rPh>
    <rPh sb="332" eb="333">
      <t>スイ</t>
    </rPh>
    <rPh sb="334" eb="336">
      <t>キョウキュウ</t>
    </rPh>
    <rPh sb="337" eb="339">
      <t>ジツゲン</t>
    </rPh>
    <rPh sb="343" eb="346">
      <t>コウリツテキ</t>
    </rPh>
    <rPh sb="347" eb="349">
      <t>ジギョウ</t>
    </rPh>
    <rPh sb="350" eb="352">
      <t>ウンエイ</t>
    </rPh>
    <rPh sb="353" eb="354">
      <t>オコナ</t>
    </rPh>
    <rPh sb="358" eb="360">
      <t>ヒツヨウ</t>
    </rPh>
    <phoneticPr fontId="4"/>
  </si>
  <si>
    <r>
      <t>　</t>
    </r>
    <r>
      <rPr>
        <sz val="10"/>
        <color theme="1"/>
        <rFont val="ＭＳ ゴシック"/>
        <family val="3"/>
        <charset val="128"/>
      </rPr>
      <t>現状の分析において、財政面の健全性は確保されているといえますが、水道施設の老朽化が進行するため、安定的な水道水の提供に支障をきたす恐れがあります。
　第2次水道施設整備計画（令和3年度～令和12年度）を策定し、安全で安定した水道水の供給を目指し、管路更新事業を進めているところですが、昨今の事業費の高騰の影響から、計画どおりにを進めていくことが極めて困難な状況になってきています。今後も物価の高止まりした状態が続くと、黒字経営の存続ができないことが予想されるため、経営状況は過渡期を迎えているといえます。そのため、水道料金改定を視野に入れつつ、現在の経営戦略（令和3年度～令和12年度）の中間見直しを行い、健全な財政状況を維持しつつ、将来にわたり安全で安定した水道水を供給していけるように事業を進めていく必要があります。</t>
    </r>
    <rPh sb="4" eb="6">
      <t>ブンセキ</t>
    </rPh>
    <rPh sb="11" eb="14">
      <t>ザイセイメン</t>
    </rPh>
    <rPh sb="15" eb="18">
      <t>ケンゼンセイ</t>
    </rPh>
    <rPh sb="19" eb="21">
      <t>カクホ</t>
    </rPh>
    <rPh sb="33" eb="35">
      <t>スイドウ</t>
    </rPh>
    <rPh sb="35" eb="37">
      <t>シセツ</t>
    </rPh>
    <rPh sb="38" eb="41">
      <t>ロウキュウカ</t>
    </rPh>
    <rPh sb="42" eb="44">
      <t>シンコウ</t>
    </rPh>
    <rPh sb="49" eb="52">
      <t>アンテイテキ</t>
    </rPh>
    <rPh sb="53" eb="56">
      <t>スイドウスイ</t>
    </rPh>
    <rPh sb="57" eb="59">
      <t>テイキョウ</t>
    </rPh>
    <rPh sb="60" eb="62">
      <t>シショウ</t>
    </rPh>
    <rPh sb="66" eb="67">
      <t>オソ</t>
    </rPh>
    <rPh sb="76" eb="77">
      <t>ダイ</t>
    </rPh>
    <rPh sb="78" eb="79">
      <t>ジ</t>
    </rPh>
    <rPh sb="79" eb="81">
      <t>スイドウ</t>
    </rPh>
    <rPh sb="81" eb="83">
      <t>シセツ</t>
    </rPh>
    <rPh sb="83" eb="85">
      <t>セイビ</t>
    </rPh>
    <rPh sb="85" eb="87">
      <t>ケイカク</t>
    </rPh>
    <rPh sb="88" eb="90">
      <t>レイワ</t>
    </rPh>
    <rPh sb="91" eb="93">
      <t>ネンド</t>
    </rPh>
    <rPh sb="94" eb="96">
      <t>レイワ</t>
    </rPh>
    <rPh sb="98" eb="99">
      <t>ネン</t>
    </rPh>
    <rPh sb="99" eb="100">
      <t>ド</t>
    </rPh>
    <rPh sb="102" eb="104">
      <t>サクテイ</t>
    </rPh>
    <rPh sb="106" eb="108">
      <t>アンゼン</t>
    </rPh>
    <rPh sb="109" eb="111">
      <t>アンテイ</t>
    </rPh>
    <rPh sb="113" eb="116">
      <t>スイドウスイ</t>
    </rPh>
    <rPh sb="117" eb="119">
      <t>キョウキュウ</t>
    </rPh>
    <rPh sb="120" eb="122">
      <t>メザ</t>
    </rPh>
    <rPh sb="124" eb="126">
      <t>カンロ</t>
    </rPh>
    <rPh sb="126" eb="128">
      <t>コウシン</t>
    </rPh>
    <rPh sb="128" eb="130">
      <t>ジギョウ</t>
    </rPh>
    <rPh sb="131" eb="132">
      <t>スス</t>
    </rPh>
    <rPh sb="143" eb="145">
      <t>サッコン</t>
    </rPh>
    <rPh sb="146" eb="149">
      <t>ジギョウヒ</t>
    </rPh>
    <rPh sb="150" eb="152">
      <t>コウトウ</t>
    </rPh>
    <rPh sb="153" eb="155">
      <t>エイキョウ</t>
    </rPh>
    <rPh sb="158" eb="160">
      <t>ケイカク</t>
    </rPh>
    <rPh sb="165" eb="166">
      <t>スス</t>
    </rPh>
    <rPh sb="173" eb="174">
      <t>キワ</t>
    </rPh>
    <rPh sb="176" eb="178">
      <t>コンナン</t>
    </rPh>
    <rPh sb="179" eb="181">
      <t>ジョウキョウ</t>
    </rPh>
    <rPh sb="191" eb="193">
      <t>コンゴ</t>
    </rPh>
    <rPh sb="194" eb="196">
      <t>ブッカ</t>
    </rPh>
    <rPh sb="197" eb="199">
      <t>タカド</t>
    </rPh>
    <rPh sb="203" eb="205">
      <t>ジョウタイ</t>
    </rPh>
    <rPh sb="206" eb="207">
      <t>ツヅ</t>
    </rPh>
    <rPh sb="210" eb="212">
      <t>クロジ</t>
    </rPh>
    <rPh sb="212" eb="214">
      <t>ケイエイ</t>
    </rPh>
    <rPh sb="215" eb="217">
      <t>ソンゾク</t>
    </rPh>
    <rPh sb="225" eb="227">
      <t>ヨソウ</t>
    </rPh>
    <rPh sb="233" eb="235">
      <t>ケイエイ</t>
    </rPh>
    <rPh sb="235" eb="237">
      <t>ジョウキョウ</t>
    </rPh>
    <rPh sb="238" eb="241">
      <t>カトキ</t>
    </rPh>
    <rPh sb="242" eb="243">
      <t>ムカ</t>
    </rPh>
    <rPh sb="258" eb="260">
      <t>スイドウ</t>
    </rPh>
    <rPh sb="260" eb="262">
      <t>リョウキン</t>
    </rPh>
    <rPh sb="262" eb="264">
      <t>カイテイ</t>
    </rPh>
    <rPh sb="265" eb="267">
      <t>シヤ</t>
    </rPh>
    <rPh sb="268" eb="269">
      <t>イ</t>
    </rPh>
    <rPh sb="273" eb="275">
      <t>ゲンザイ</t>
    </rPh>
    <rPh sb="276" eb="278">
      <t>ケイエイ</t>
    </rPh>
    <rPh sb="278" eb="280">
      <t>センリャク</t>
    </rPh>
    <rPh sb="281" eb="283">
      <t>レイワ</t>
    </rPh>
    <rPh sb="284" eb="286">
      <t>ネンド</t>
    </rPh>
    <rPh sb="287" eb="289">
      <t>レイワ</t>
    </rPh>
    <rPh sb="291" eb="293">
      <t>ネンド</t>
    </rPh>
    <rPh sb="295" eb="297">
      <t>チュウカン</t>
    </rPh>
    <rPh sb="297" eb="299">
      <t>ミナオ</t>
    </rPh>
    <rPh sb="301" eb="302">
      <t>オコナ</t>
    </rPh>
    <rPh sb="304" eb="306">
      <t>ケンゼン</t>
    </rPh>
    <rPh sb="307" eb="309">
      <t>ザイセイ</t>
    </rPh>
    <rPh sb="309" eb="311">
      <t>ジョウキョウ</t>
    </rPh>
    <rPh sb="312" eb="314">
      <t>イジ</t>
    </rPh>
    <rPh sb="318" eb="320">
      <t>ショウライ</t>
    </rPh>
    <rPh sb="324" eb="326">
      <t>アンゼン</t>
    </rPh>
    <rPh sb="327" eb="329">
      <t>アンテイ</t>
    </rPh>
    <rPh sb="331" eb="332">
      <t>ミズ</t>
    </rPh>
    <rPh sb="332" eb="333">
      <t>ドウ</t>
    </rPh>
    <rPh sb="333" eb="334">
      <t>スイ</t>
    </rPh>
    <rPh sb="335" eb="337">
      <t>キョウキュウ</t>
    </rPh>
    <rPh sb="345" eb="347">
      <t>ジギョウ</t>
    </rPh>
    <rPh sb="348" eb="349">
      <t>スス</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</si>
</sst>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0.92</c:v>
                </c:pt>
                <c:pt idx="2">
                  <c:v>0.7</c:v>
                </c:pt>
                <c:pt idx="3">
                  <c:v>1.33</c:v>
                </c:pt>
                <c:pt idx="4">
                  <c:v>1.25</c:v>
                </c:pt>
              </c:numCache>
            </c:numRef>
          </c:val>
          <c:extLst>
            <c:ext xmlns:c16="http://schemas.microsoft.com/office/drawing/2014/chart" uri="{C3380CC4-5D6E-409C-BE32-E72D297353CC}">
              <c16:uniqueId val="{00000000-C0D1-420C-8A4B-23B47519CE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C0D1-420C-8A4B-23B47519CE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118.39</c:v>
                </c:pt>
                <c:pt idx="1">
                  <c:v>117.66</c:v>
                </c:pt>
                <c:pt idx="2">
                  <c:v>120.68</c:v>
                </c:pt>
                <c:pt idx="3">
                  <c:v>116.32</c:v>
                </c:pt>
                <c:pt idx="4">
                  <c:v>117.12</c:v>
                </c:pt>
              </c:numCache>
            </c:numRef>
          </c:val>
          <c:extLst>
            <c:ext xmlns:c16="http://schemas.microsoft.com/office/drawing/2014/chart" uri="{C3380CC4-5D6E-409C-BE32-E72D297353CC}">
              <c16:uniqueId val="{00000000-E457-4157-AB4C-DE60A5164E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E457-4157-AB4C-DE60A5164E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46.11</c:v>
                </c:pt>
                <c:pt idx="1">
                  <c:v>46.78</c:v>
                </c:pt>
                <c:pt idx="2">
                  <c:v>45.92</c:v>
                </c:pt>
                <c:pt idx="3">
                  <c:v>46</c:v>
                </c:pt>
                <c:pt idx="4">
                  <c:v>46.18</c:v>
                </c:pt>
              </c:numCache>
            </c:numRef>
          </c:val>
          <c:extLst>
            <c:ext xmlns:c16="http://schemas.microsoft.com/office/drawing/2014/chart" uri="{C3380CC4-5D6E-409C-BE32-E72D297353CC}">
              <c16:uniqueId val="{00000000-0F1A-49FF-8556-B9372E06F9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0F1A-49FF-8556-B9372E06F9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23.77</c:v>
                </c:pt>
                <c:pt idx="1">
                  <c:v>24.87</c:v>
                </c:pt>
                <c:pt idx="2">
                  <c:v>27.13</c:v>
                </c:pt>
                <c:pt idx="3">
                  <c:v>30.33</c:v>
                </c:pt>
                <c:pt idx="4">
                  <c:v>30.75</c:v>
                </c:pt>
              </c:numCache>
            </c:numRef>
          </c:val>
          <c:extLst>
            <c:ext xmlns:c16="http://schemas.microsoft.com/office/drawing/2014/chart" uri="{C3380CC4-5D6E-409C-BE32-E72D297353CC}">
              <c16:uniqueId val="{00000000-B7D2-45EB-A76C-508C81D84E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B7D2-45EB-A76C-508C81D84E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5D-4355-A570-F8E81CDB46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5D-4355-A570-F8E81CDB46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299.12</c:v>
                </c:pt>
                <c:pt idx="1">
                  <c:v>216.31</c:v>
                </c:pt>
                <c:pt idx="2">
                  <c:v>286.19</c:v>
                </c:pt>
                <c:pt idx="3">
                  <c:v>250.41</c:v>
                </c:pt>
                <c:pt idx="4">
                  <c:v>295.66000000000003</c:v>
                </c:pt>
              </c:numCache>
            </c:numRef>
          </c:val>
          <c:extLst>
            <c:ext xmlns:c16="http://schemas.microsoft.com/office/drawing/2014/chart" uri="{C3380CC4-5D6E-409C-BE32-E72D297353CC}">
              <c16:uniqueId val="{00000000-C376-4711-AF89-EA58F7D206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C376-4711-AF89-EA58F7D206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36.700000000000003</c:v>
                </c:pt>
                <c:pt idx="1">
                  <c:v>31.3</c:v>
                </c:pt>
                <c:pt idx="2">
                  <c:v>26.37</c:v>
                </c:pt>
                <c:pt idx="3">
                  <c:v>25.91</c:v>
                </c:pt>
                <c:pt idx="4">
                  <c:v>33.369999999999997</c:v>
                </c:pt>
              </c:numCache>
            </c:numRef>
          </c:val>
          <c:extLst>
            <c:ext xmlns:c16="http://schemas.microsoft.com/office/drawing/2014/chart" uri="{C3380CC4-5D6E-409C-BE32-E72D297353CC}">
              <c16:uniqueId val="{00000000-3638-4BC8-8D74-4EDFB0E809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3638-4BC8-8D74-4EDFB0E809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116.2</c:v>
                </c:pt>
                <c:pt idx="1">
                  <c:v>115.6</c:v>
                </c:pt>
                <c:pt idx="2">
                  <c:v>114.13</c:v>
                </c:pt>
                <c:pt idx="3">
                  <c:v>113.54</c:v>
                </c:pt>
                <c:pt idx="4">
                  <c:v>114.59</c:v>
                </c:pt>
              </c:numCache>
            </c:numRef>
          </c:val>
          <c:extLst>
            <c:ext xmlns:c16="http://schemas.microsoft.com/office/drawing/2014/chart" uri="{C3380CC4-5D6E-409C-BE32-E72D297353CC}">
              <c16:uniqueId val="{00000000-7564-4701-903D-A3B9FB278D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7564-4701-903D-A3B9FB278D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152.9</c:v>
                </c:pt>
                <c:pt idx="1">
                  <c:v>154.08000000000001</c:v>
                </c:pt>
                <c:pt idx="2">
                  <c:v>150.44</c:v>
                </c:pt>
                <c:pt idx="3">
                  <c:v>155.38999999999999</c:v>
                </c:pt>
                <c:pt idx="4">
                  <c:v>155.27000000000001</c:v>
                </c:pt>
              </c:numCache>
            </c:numRef>
          </c:val>
          <c:extLst>
            <c:ext xmlns:c16="http://schemas.microsoft.com/office/drawing/2014/chart" uri="{C3380CC4-5D6E-409C-BE32-E72D297353CC}">
              <c16:uniqueId val="{00000000-67E8-4277-A220-65F39BFD34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67E8-4277-A220-65F39BFD34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73.61</c:v>
                </c:pt>
                <c:pt idx="1">
                  <c:v>73.06</c:v>
                </c:pt>
                <c:pt idx="2">
                  <c:v>75.2</c:v>
                </c:pt>
                <c:pt idx="3">
                  <c:v>74.72</c:v>
                </c:pt>
                <c:pt idx="4">
                  <c:v>74.430000000000007</c:v>
                </c:pt>
              </c:numCache>
            </c:numRef>
          </c:val>
          <c:extLst>
            <c:ext xmlns:c16="http://schemas.microsoft.com/office/drawing/2014/chart" uri="{C3380CC4-5D6E-409C-BE32-E72D297353CC}">
              <c16:uniqueId val="{00000000-661A-49BB-A0D4-1584586338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661A-49BB-A0D4-1584586338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c:v>
                </c:pt>
                <c:pt idx="1">
                  <c:v>95.33</c:v>
                </c:pt>
                <c:pt idx="2">
                  <c:v>95.4</c:v>
                </c:pt>
                <c:pt idx="3">
                  <c:v>95.73</c:v>
                </c:pt>
                <c:pt idx="4">
                  <c:v>95.26</c:v>
                </c:pt>
              </c:numCache>
            </c:numRef>
          </c:val>
          <c:extLst>
            <c:ext xmlns:c16="http://schemas.microsoft.com/office/drawing/2014/chart" uri="{C3380CC4-5D6E-409C-BE32-E72D297353CC}">
              <c16:uniqueId val="{00000000-0486-4295-B32A-214C948758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0486-4295-B32A-214C948758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9" zoomScaleNormal="100"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愛知中部水道企業団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7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A1</v>
      </c>
      <c r="X8" s="79"/>
      <c r="Y8" s="79"/>
      <c r="Z8" s="79"/>
      <c r="AA8" s="79"/>
      <c r="AB8" s="79"/>
      <c r="AC8" s="79"/>
      <c r="AD8" s="79" t="str">
        <f>データ!$M$6</f>
        <v>自治体職員 民間企業出身</v>
      </c>
      <c r="AE8" s="79"/>
      <c r="AF8" s="79"/>
      <c r="AG8" s="79"/>
      <c r="AH8" s="79"/>
      <c r="AI8" s="79"/>
      <c r="AJ8" s="79"/>
      <c r="AK8" s="2"/>
      <c r="AL8" s="70" t="str">
        <f>データ!$R$6</f>
        <v>-</v>
      </c>
      <c r="AM8" s="70"/>
      <c r="AN8" s="70"/>
      <c r="AO8" s="70"/>
      <c r="AP8" s="70"/>
      <c r="AQ8" s="70"/>
      <c r="AR8" s="70"/>
      <c r="AS8" s="70"/>
      <c r="AT8" s="37" t="str">
        <f>データ!$S$6</f>
        <v>-</v>
      </c>
      <c r="AU8" s="38"/>
      <c r="AV8" s="38"/>
      <c r="AW8" s="38"/>
      <c r="AX8" s="38"/>
      <c r="AY8" s="38"/>
      <c r="AZ8" s="38"/>
      <c r="BA8" s="38"/>
      <c r="BB8" s="59" t="str">
        <f>データ!$T$6</f>
        <v>-</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9" t="s">
        <v>12</v>
      </c>
      <c r="C9" s="50"/>
      <c r="D9" s="50"/>
      <c r="E9" s="50"/>
      <c r="F9" s="50"/>
      <c r="G9" s="50"/>
      <c r="H9" s="50"/>
      <c r="I9" s="49" t="s">
        <v>13</v>
      </c>
      <c r="J9" s="50"/>
      <c r="K9" s="50"/>
      <c r="L9" s="50"/>
      <c r="M9" s="50"/>
      <c r="N9" s="50"/>
      <c r="O9" s="71"/>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7" t="str">
        <f>データ!$N$6</f>
        <v>-</v>
      </c>
      <c r="C10" s="38"/>
      <c r="D10" s="38"/>
      <c r="E10" s="38"/>
      <c r="F10" s="38"/>
      <c r="G10" s="38"/>
      <c r="H10" s="38"/>
      <c r="I10" s="37">
        <f>データ!$O$6</f>
        <v>92.72</v>
      </c>
      <c r="J10" s="38"/>
      <c r="K10" s="38"/>
      <c r="L10" s="38"/>
      <c r="M10" s="38"/>
      <c r="N10" s="38"/>
      <c r="O10" s="69"/>
      <c r="P10" s="59">
        <f>データ!$P$6</f>
        <v>99.87</v>
      </c>
      <c r="Q10" s="59"/>
      <c r="R10" s="59"/>
      <c r="S10" s="59"/>
      <c r="T10" s="59"/>
      <c r="U10" s="59"/>
      <c r="V10" s="59"/>
      <c r="W10" s="70">
        <f>データ!$Q$6</f>
        <v>2772</v>
      </c>
      <c r="X10" s="70"/>
      <c r="Y10" s="70"/>
      <c r="Z10" s="70"/>
      <c r="AA10" s="70"/>
      <c r="AB10" s="70"/>
      <c r="AC10" s="70"/>
      <c r="AD10" s="2"/>
      <c r="AE10" s="2"/>
      <c r="AF10" s="2"/>
      <c r="AG10" s="2"/>
      <c r="AH10" s="2"/>
      <c r="AI10" s="2"/>
      <c r="AJ10" s="2"/>
      <c r="AK10" s="2"/>
      <c r="AL10" s="70">
        <f>データ!$U$6</f>
        <v>327460</v>
      </c>
      <c r="AM10" s="70"/>
      <c r="AN10" s="70"/>
      <c r="AO10" s="70"/>
      <c r="AP10" s="70"/>
      <c r="AQ10" s="70"/>
      <c r="AR10" s="70"/>
      <c r="AS10" s="70"/>
      <c r="AT10" s="37">
        <f>データ!$V$6</f>
        <v>129.9</v>
      </c>
      <c r="AU10" s="38"/>
      <c r="AV10" s="38"/>
      <c r="AW10" s="38"/>
      <c r="AX10" s="38"/>
      <c r="AY10" s="38"/>
      <c r="AZ10" s="38"/>
      <c r="BA10" s="38"/>
      <c r="BB10" s="59">
        <f>データ!$W$6</f>
        <v>2520.86</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4"/>
      <c r="BN63" s="44"/>
      <c r="BO63" s="44"/>
      <c r="BP63" s="44"/>
      <c r="BQ63" s="44"/>
      <c r="BR63" s="44"/>
      <c r="BS63" s="44"/>
      <c r="BT63" s="44"/>
      <c r="BU63" s="44"/>
      <c r="BV63" s="44"/>
      <c r="BW63" s="44"/>
      <c r="BX63" s="44"/>
      <c r="BY63" s="44"/>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qOnCWo06+C70VnnggsAiOUUYslfz95GKbAeo/xeJTJij3OfvuKkfSYi8PINxSZjxejggSzikIhJrt8PZMzHjw==" saltValue="KyUXnCnIGurK/fhzGIyG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238902</v>
      </c>
      <c r="D6" s="20">
        <f t="shared" si="3"/>
        <v>46</v>
      </c>
      <c r="E6" s="20">
        <f t="shared" si="3"/>
        <v>1</v>
      </c>
      <c r="F6" s="20">
        <f t="shared" si="3"/>
        <v>0</v>
      </c>
      <c r="G6" s="20">
        <f t="shared" si="3"/>
        <v>1</v>
      </c>
      <c r="H6" s="20" t="str">
        <f t="shared" si="3"/>
        <v>愛知県　愛知中部水道企業団</v>
      </c>
      <c r="I6" s="20" t="str">
        <f t="shared" si="3"/>
        <v>法適用</v>
      </c>
      <c r="J6" s="20" t="str">
        <f t="shared" si="3"/>
        <v>水道事業</v>
      </c>
      <c r="K6" s="20" t="str">
        <f t="shared" si="3"/>
        <v>末端給水事業</v>
      </c>
      <c r="L6" s="20" t="str">
        <f t="shared" si="3"/>
        <v>A1</v>
      </c>
      <c r="M6" s="20" t="str">
        <f t="shared" si="3"/>
        <v>自治体職員 民間企業出身</v>
      </c>
      <c r="N6" s="21" t="str">
        <f t="shared" si="3"/>
        <v>-</v>
      </c>
      <c r="O6" s="21">
        <f t="shared" si="3"/>
        <v>92.72</v>
      </c>
      <c r="P6" s="21">
        <f t="shared" si="3"/>
        <v>99.87</v>
      </c>
      <c r="Q6" s="21">
        <f t="shared" si="3"/>
        <v>2772</v>
      </c>
      <c r="R6" s="21" t="str">
        <f t="shared" si="3"/>
        <v>-</v>
      </c>
      <c r="S6" s="21" t="str">
        <f t="shared" si="3"/>
        <v>-</v>
      </c>
      <c r="T6" s="21" t="str">
        <f t="shared" si="3"/>
        <v>-</v>
      </c>
      <c r="U6" s="21">
        <f t="shared" si="3"/>
        <v>327460</v>
      </c>
      <c r="V6" s="21">
        <f t="shared" si="3"/>
        <v>129.9</v>
      </c>
      <c r="W6" s="21">
        <f t="shared" si="3"/>
        <v>2520.86</v>
      </c>
      <c r="X6" s="22">
        <f>IF(X7="",NA(),X7)</f>
        <v>118.39</v>
      </c>
      <c r="Y6" s="22">
        <f t="shared" ref="Y6:AG6" si="4">IF(Y7="",NA(),Y7)</f>
        <v>117.66</v>
      </c>
      <c r="Z6" s="22">
        <f t="shared" si="4"/>
        <v>120.68</v>
      </c>
      <c r="AA6" s="22">
        <f t="shared" si="4"/>
        <v>116.32</v>
      </c>
      <c r="AB6" s="22">
        <f t="shared" si="4"/>
        <v>117.12</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299.12</v>
      </c>
      <c r="AU6" s="22">
        <f t="shared" ref="AU6:BC6" si="6">IF(AU7="",NA(),AU7)</f>
        <v>216.31</v>
      </c>
      <c r="AV6" s="22">
        <f t="shared" si="6"/>
        <v>286.19</v>
      </c>
      <c r="AW6" s="22">
        <f t="shared" si="6"/>
        <v>250.41</v>
      </c>
      <c r="AX6" s="22">
        <f t="shared" si="6"/>
        <v>295.66000000000003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36.700000000000003</v>
      </c>
      <c r="BF6" s="22">
        <f t="shared" ref="BF6:BN6" si="7">IF(BF7="",NA(),BF7)</f>
        <v>31.3</v>
      </c>
      <c r="BG6" s="22">
        <f t="shared" si="7"/>
        <v>26.37</v>
      </c>
      <c r="BH6" s="22">
        <f t="shared" si="7"/>
        <v>25.91</v>
      </c>
      <c r="BI6" s="22">
        <f t="shared" si="7"/>
        <v>33.369999999999997</v>
      </c>
      <c r="BJ6" s="22">
        <f t="shared" si="7"/>
        <v>255.12</v>
      </c>
      <c r="BK6" s="22">
        <f t="shared" si="7"/>
        <v>254.19</v>
      </c>
      <c r="BL6" s="22">
        <f t="shared" si="7"/>
        <v>259.56</v>
      </c>
      <c r="BM6" s="22">
        <f t="shared" si="7"/>
        <v>248.92</v>
      </c>
      <c r="BN6" s="22">
        <f t="shared" si="7"/>
        <v>251.26</v>
      </c>
      <c r="BO6" s="21" t="str">
        <f>IF(BO7="","",IF(BO7="-","【-】","【"&amp;SUBSTITUTE(TEXT(BO7,"#,##0.00"),"-","△")&amp;"】"))</f>
        <v>【268.07】</v>
      </c>
      <c r="BP6" s="22">
        <f>IF(BP7="",NA(),BP7)</f>
        <v>116.2</v>
      </c>
      <c r="BQ6" s="22">
        <f t="shared" ref="BQ6:BY6" si="8">IF(BQ7="",NA(),BQ7)</f>
        <v>115.6</v>
      </c>
      <c r="BR6" s="22">
        <f t="shared" si="8"/>
        <v>114.13</v>
      </c>
      <c r="BS6" s="22">
        <f t="shared" si="8"/>
        <v>113.54</v>
      </c>
      <c r="BT6" s="22">
        <f t="shared" si="8"/>
        <v>114.59</v>
      </c>
      <c r="BU6" s="22">
        <f t="shared" si="8"/>
        <v>109.12</v>
      </c>
      <c r="BV6" s="22">
        <f t="shared" si="8"/>
        <v>107.42</v>
      </c>
      <c r="BW6" s="22">
        <f t="shared" si="8"/>
        <v>105.07</v>
      </c>
      <c r="BX6" s="22">
        <f t="shared" si="8"/>
        <v>107.54</v>
      </c>
      <c r="BY6" s="22">
        <f t="shared" si="8"/>
        <v>101.93</v>
      </c>
      <c r="BZ6" s="21" t="str">
        <f>IF(BZ7="","",IF(BZ7="-","【-】","【"&amp;SUBSTITUTE(TEXT(BZ7,"#,##0.00"),"-","△")&amp;"】"))</f>
        <v>【97.47】</v>
      </c>
      <c r="CA6" s="22">
        <f>IF(CA7="",NA(),CA7)</f>
        <v>152.9</v>
      </c>
      <c r="CB6" s="22">
        <f t="shared" ref="CB6:CJ6" si="9">IF(CB7="",NA(),CB7)</f>
        <v>154.08000000000001</v>
      </c>
      <c r="CC6" s="22">
        <f t="shared" si="9"/>
        <v>150.44</v>
      </c>
      <c r="CD6" s="22">
        <f t="shared" si="9"/>
        <v>155.38999999999999</v>
      </c>
      <c r="CE6" s="22">
        <f t="shared" si="9"/>
        <v>155.27000000000001</v>
      </c>
      <c r="CF6" s="22">
        <f t="shared" si="9"/>
        <v>153.88</v>
      </c>
      <c r="CG6" s="22">
        <f t="shared" si="9"/>
        <v>157.19</v>
      </c>
      <c r="CH6" s="22">
        <f t="shared" si="9"/>
        <v>153.71</v>
      </c>
      <c r="CI6" s="22">
        <f t="shared" si="9"/>
        <v>155.9</v>
      </c>
      <c r="CJ6" s="22">
        <f t="shared" si="9"/>
        <v>162.47</v>
      </c>
      <c r="CK6" s="21" t="str">
        <f>IF(CK7="","",IF(CK7="-","【-】","【"&amp;SUBSTITUTE(TEXT(CK7,"#,##0.00"),"-","△")&amp;"】"))</f>
        <v>【174.75】</v>
      </c>
      <c r="CL6" s="22">
        <f>IF(CL7="",NA(),CL7)</f>
        <v>73.61</v>
      </c>
      <c r="CM6" s="22">
        <f t="shared" ref="CM6:CU6" si="10">IF(CM7="",NA(),CM7)</f>
        <v>73.06</v>
      </c>
      <c r="CN6" s="22">
        <f t="shared" si="10"/>
        <v>75.2</v>
      </c>
      <c r="CO6" s="22">
        <f t="shared" si="10"/>
        <v>74.72</v>
      </c>
      <c r="CP6" s="22">
        <f t="shared" si="10"/>
        <v>74.430000000000007</v>
      </c>
      <c r="CQ6" s="22">
        <f t="shared" si="10"/>
        <v>63.53</v>
      </c>
      <c r="CR6" s="22">
        <f t="shared" si="10"/>
        <v>63.16</v>
      </c>
      <c r="CS6" s="22">
        <f t="shared" si="10"/>
        <v>64.41</v>
      </c>
      <c r="CT6" s="22">
        <f t="shared" si="10"/>
        <v>64.11</v>
      </c>
      <c r="CU6" s="22">
        <f t="shared" si="10"/>
        <v>63.81</v>
      </c>
      <c r="CV6" s="21" t="str">
        <f>IF(CV7="","",IF(CV7="-","【-】","【"&amp;SUBSTITUTE(TEXT(CV7,"#,##0.00"),"-","△")&amp;"】"))</f>
        <v>【59.97】</v>
      </c>
      <c r="CW6" s="22">
        <f>IF(CW7="",NA(),CW7)</f>
        <v>95</v>
      </c>
      <c r="CX6" s="22">
        <f t="shared" ref="CX6:DF6" si="11">IF(CX7="",NA(),CX7)</f>
        <v>95.33</v>
      </c>
      <c r="CY6" s="22">
        <f t="shared" si="11"/>
        <v>95.4</v>
      </c>
      <c r="CZ6" s="22">
        <f t="shared" si="11"/>
        <v>95.73</v>
      </c>
      <c r="DA6" s="22">
        <f t="shared" si="11"/>
        <v>95.26</v>
      </c>
      <c r="DB6" s="22">
        <f t="shared" si="11"/>
        <v>91.58</v>
      </c>
      <c r="DC6" s="22">
        <f t="shared" si="11"/>
        <v>91.48</v>
      </c>
      <c r="DD6" s="22">
        <f t="shared" si="11"/>
        <v>91.64</v>
      </c>
      <c r="DE6" s="22">
        <f t="shared" si="11"/>
        <v>92.09</v>
      </c>
      <c r="DF6" s="22">
        <f t="shared" si="11"/>
        <v>91.76</v>
      </c>
      <c r="DG6" s="21" t="str">
        <f>IF(DG7="","",IF(DG7="-","【-】","【"&amp;SUBSTITUTE(TEXT(DG7,"#,##0.00"),"-","△")&amp;"】"))</f>
        <v>【89.76】</v>
      </c>
      <c r="DH6" s="22">
        <f>IF(DH7="",NA(),DH7)</f>
        <v>46.11</v>
      </c>
      <c r="DI6" s="22">
        <f t="shared" ref="DI6:DQ6" si="12">IF(DI7="",NA(),DI7)</f>
        <v>46.78</v>
      </c>
      <c r="DJ6" s="22">
        <f t="shared" si="12"/>
        <v>45.92</v>
      </c>
      <c r="DK6" s="22">
        <f t="shared" si="12"/>
        <v>46</v>
      </c>
      <c r="DL6" s="22">
        <f t="shared" si="12"/>
        <v>46.18</v>
      </c>
      <c r="DM6" s="22">
        <f t="shared" si="12"/>
        <v>50.41</v>
      </c>
      <c r="DN6" s="22">
        <f t="shared" si="12"/>
        <v>51.13</v>
      </c>
      <c r="DO6" s="22">
        <f t="shared" si="12"/>
        <v>51.62</v>
      </c>
      <c r="DP6" s="22">
        <f t="shared" si="12"/>
        <v>52.16</v>
      </c>
      <c r="DQ6" s="22">
        <f t="shared" si="12"/>
        <v>52.59</v>
      </c>
      <c r="DR6" s="21" t="str">
        <f>IF(DR7="","",IF(DR7="-","【-】","【"&amp;SUBSTITUTE(TEXT(DR7,"#,##0.00"),"-","△")&amp;"】"))</f>
        <v>【51.51】</v>
      </c>
      <c r="DS6" s="22">
        <f>IF(DS7="",NA(),DS7)</f>
        <v>23.77</v>
      </c>
      <c r="DT6" s="22">
        <f t="shared" ref="DT6:EB6" si="13">IF(DT7="",NA(),DT7)</f>
        <v>24.87</v>
      </c>
      <c r="DU6" s="22">
        <f t="shared" si="13"/>
        <v>27.13</v>
      </c>
      <c r="DV6" s="22">
        <f t="shared" si="13"/>
        <v>30.33</v>
      </c>
      <c r="DW6" s="22">
        <f t="shared" si="13"/>
        <v>30.75</v>
      </c>
      <c r="DX6" s="22">
        <f t="shared" si="13"/>
        <v>20.36</v>
      </c>
      <c r="DY6" s="22">
        <f t="shared" si="13"/>
        <v>22.41</v>
      </c>
      <c r="DZ6" s="22">
        <f t="shared" si="13"/>
        <v>23.68</v>
      </c>
      <c r="EA6" s="22">
        <f t="shared" si="13"/>
        <v>25.76</v>
      </c>
      <c r="EB6" s="22">
        <f t="shared" si="13"/>
        <v>27.51</v>
      </c>
      <c r="EC6" s="21" t="str">
        <f>IF(EC7="","",IF(EC7="-","【-】","【"&amp;SUBSTITUTE(TEXT(EC7,"#,##0.00"),"-","△")&amp;"】"))</f>
        <v>【23.75】</v>
      </c>
      <c r="ED6" s="22">
        <f>IF(ED7="",NA(),ED7)</f>
        <v>0.71</v>
      </c>
      <c r="EE6" s="22">
        <f t="shared" ref="EE6:EM6" si="14">IF(EE7="",NA(),EE7)</f>
        <v>0.92</v>
      </c>
      <c r="EF6" s="22">
        <f t="shared" si="14"/>
        <v>0.7</v>
      </c>
      <c r="EG6" s="22">
        <f t="shared" si="14"/>
        <v>1.33</v>
      </c>
      <c r="EH6" s="22">
        <f t="shared" si="14"/>
        <v>1.25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238902</v>
      </c>
      <c r="D7" s="24">
        <v>46</v>
      </c>
      <c r="E7" s="24">
        <v>1</v>
      </c>
      <c r="F7" s="24">
        <v>0</v>
      </c>
      <c r="G7" s="24">
        <v>1</v>
      </c>
      <c r="H7" s="24" t="s">
        <v>93</v>
      </c>
      <c r="I7" s="24" t="s">
        <v>94</v>
      </c>
      <c r="J7" s="24" t="s">
        <v>95</v>
      </c>
      <c r="K7" s="24" t="s">
        <v>96</v>
      </c>
      <c r="L7" s="24" t="s">
        <v>97</v>
      </c>
      <c r="M7" s="24" t="s">
        <v>98</v>
      </c>
      <c r="N7" s="25" t="s">
        <v>99</v>
      </c>
      <c r="O7" s="25">
        <v>92.72</v>
      </c>
      <c r="P7" s="25">
        <v>99.87</v>
      </c>
      <c r="Q7" s="25">
        <v>2772</v>
      </c>
      <c r="R7" s="25" t="s">
        <v>99</v>
      </c>
      <c r="S7" s="25" t="s">
        <v>99</v>
      </c>
      <c r="T7" s="25" t="s">
        <v>99</v>
      </c>
      <c r="U7" s="25">
        <v>327460</v>
      </c>
      <c r="V7" s="25">
        <v>129.9</v>
      </c>
      <c r="W7" s="25">
        <v>2520.86</v>
      </c>
      <c r="X7" s="25">
        <v>118.39</v>
      </c>
      <c r="Y7" s="25">
        <v>117.66</v>
      </c>
      <c r="Z7" s="25">
        <v>120.68</v>
      </c>
      <c r="AA7" s="25">
        <v>116.32</v>
      </c>
      <c r="AB7" s="25">
        <v>117.12</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299.12</v>
      </c>
      <c r="AU7" s="25">
        <v>216.31</v>
      </c>
      <c r="AV7" s="25">
        <v>286.19</v>
      </c>
      <c r="AW7" s="25">
        <v>250.41</v>
      </c>
      <c r="AX7" s="25">
        <v>295.66000000000003</v>
      </c>
      <c r="AY7" s="25">
        <v>258.22000000000003</v>
      </c>
      <c r="AZ7" s="25">
        <v>250.03</v>
      </c>
      <c r="BA7" s="25">
        <v>239.45</v>
      </c>
      <c r="BB7" s="25">
        <v>246.01</v>
      </c>
      <c r="BC7" s="25">
        <v>228.89</v>
      </c>
      <c r="BD7" s="25">
        <v>252.29</v>
      </c>
      <c r="BE7" s="25">
        <v>36.700000000000003</v>
      </c>
      <c r="BF7" s="25">
        <v>31.3</v>
      </c>
      <c r="BG7" s="25">
        <v>26.37</v>
      </c>
      <c r="BH7" s="25">
        <v>25.91</v>
      </c>
      <c r="BI7" s="25">
        <v>33.369999999999997</v>
      </c>
      <c r="BJ7" s="25">
        <v>255.12</v>
      </c>
      <c r="BK7" s="25">
        <v>254.19</v>
      </c>
      <c r="BL7" s="25">
        <v>259.56</v>
      </c>
      <c r="BM7" s="25">
        <v>248.92</v>
      </c>
      <c r="BN7" s="25">
        <v>251.26</v>
      </c>
      <c r="BO7" s="25">
        <v>268.07</v>
      </c>
      <c r="BP7" s="25">
        <v>116.2</v>
      </c>
      <c r="BQ7" s="25">
        <v>115.6</v>
      </c>
      <c r="BR7" s="25">
        <v>114.13</v>
      </c>
      <c r="BS7" s="25">
        <v>113.54</v>
      </c>
      <c r="BT7" s="25">
        <v>114.59</v>
      </c>
      <c r="BU7" s="25">
        <v>109.12</v>
      </c>
      <c r="BV7" s="25">
        <v>107.42</v>
      </c>
      <c r="BW7" s="25">
        <v>105.07</v>
      </c>
      <c r="BX7" s="25">
        <v>107.54</v>
      </c>
      <c r="BY7" s="25">
        <v>101.93</v>
      </c>
      <c r="BZ7" s="25">
        <v>97.47</v>
      </c>
      <c r="CA7" s="25">
        <v>152.9</v>
      </c>
      <c r="CB7" s="25">
        <v>154.08000000000001</v>
      </c>
      <c r="CC7" s="25">
        <v>150.44</v>
      </c>
      <c r="CD7" s="25">
        <v>155.38999999999999</v>
      </c>
      <c r="CE7" s="25">
        <v>155.27000000000001</v>
      </c>
      <c r="CF7" s="25">
        <v>153.88</v>
      </c>
      <c r="CG7" s="25">
        <v>157.19</v>
      </c>
      <c r="CH7" s="25">
        <v>153.71</v>
      </c>
      <c r="CI7" s="25">
        <v>155.9</v>
      </c>
      <c r="CJ7" s="25">
        <v>162.47</v>
      </c>
      <c r="CK7" s="25">
        <v>174.75</v>
      </c>
      <c r="CL7" s="25">
        <v>73.61</v>
      </c>
      <c r="CM7" s="25">
        <v>73.06</v>
      </c>
      <c r="CN7" s="25">
        <v>75.2</v>
      </c>
      <c r="CO7" s="25">
        <v>74.72</v>
      </c>
      <c r="CP7" s="25">
        <v>74.430000000000007</v>
      </c>
      <c r="CQ7" s="25">
        <v>63.53</v>
      </c>
      <c r="CR7" s="25">
        <v>63.16</v>
      </c>
      <c r="CS7" s="25">
        <v>64.41</v>
      </c>
      <c r="CT7" s="25">
        <v>64.11</v>
      </c>
      <c r="CU7" s="25">
        <v>63.81</v>
      </c>
      <c r="CV7" s="25">
        <v>59.97</v>
      </c>
      <c r="CW7" s="25">
        <v>95</v>
      </c>
      <c r="CX7" s="25">
        <v>95.33</v>
      </c>
      <c r="CY7" s="25">
        <v>95.4</v>
      </c>
      <c r="CZ7" s="25">
        <v>95.73</v>
      </c>
      <c r="DA7" s="25">
        <v>95.26</v>
      </c>
      <c r="DB7" s="25">
        <v>91.58</v>
      </c>
      <c r="DC7" s="25">
        <v>91.48</v>
      </c>
      <c r="DD7" s="25">
        <v>91.64</v>
      </c>
      <c r="DE7" s="25">
        <v>92.09</v>
      </c>
      <c r="DF7" s="25">
        <v>91.76</v>
      </c>
      <c r="DG7" s="25">
        <v>89.76</v>
      </c>
      <c r="DH7" s="25">
        <v>46.11</v>
      </c>
      <c r="DI7" s="25">
        <v>46.78</v>
      </c>
      <c r="DJ7" s="25">
        <v>45.92</v>
      </c>
      <c r="DK7" s="25">
        <v>46</v>
      </c>
      <c r="DL7" s="25">
        <v>46.18</v>
      </c>
      <c r="DM7" s="25">
        <v>50.41</v>
      </c>
      <c r="DN7" s="25">
        <v>51.13</v>
      </c>
      <c r="DO7" s="25">
        <v>51.62</v>
      </c>
      <c r="DP7" s="25">
        <v>52.16</v>
      </c>
      <c r="DQ7" s="25">
        <v>52.59</v>
      </c>
      <c r="DR7" s="25">
        <v>51.51</v>
      </c>
      <c r="DS7" s="25">
        <v>23.77</v>
      </c>
      <c r="DT7" s="25">
        <v>24.87</v>
      </c>
      <c r="DU7" s="25">
        <v>27.13</v>
      </c>
      <c r="DV7" s="25">
        <v>30.33</v>
      </c>
      <c r="DW7" s="25">
        <v>30.75</v>
      </c>
      <c r="DX7" s="25">
        <v>20.36</v>
      </c>
      <c r="DY7" s="25">
        <v>22.41</v>
      </c>
      <c r="DZ7" s="25">
        <v>23.68</v>
      </c>
      <c r="EA7" s="25">
        <v>25.76</v>
      </c>
      <c r="EB7" s="25">
        <v>27.51</v>
      </c>
      <c r="EC7" s="25">
        <v>23.75</v>
      </c>
      <c r="ED7" s="25">
        <v>0.71</v>
      </c>
      <c r="EE7" s="25">
        <v>0.92</v>
      </c>
      <c r="EF7" s="25">
        <v>0.7</v>
      </c>
      <c r="EG7" s="25">
        <v>1.33</v>
      </c>
      <c r="EH7" s="25">
        <v>1.25</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櫻井 清太</cp:lastModifiedBy>
  <cp:lastPrinted>2024-01-23T06:52:50Z</cp:lastPrinted>
  <dcterms:created xsi:type="dcterms:W3CDTF">2023-12-05T00:56:02Z</dcterms:created>
  <dcterms:modified xsi:type="dcterms:W3CDTF">2024-01-23T07:00:42Z</dcterms:modified>
  <cp:category/>
</cp:coreProperties>
</file>