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DD049826-1322-45F9-9369-FF5C8A2B9B36}" xr6:coauthVersionLast="47" xr6:coauthVersionMax="47" xr10:uidLastSave="{00000000-0000-0000-0000-000000000000}"/>
  <workbookProtection workbookAlgorithmName="SHA-512" workbookHashValue="Olk6qaeHWt7H3TLjpz+qYgITFOyeKQ+Vy01VutlD7t0bh3TXc7aAPXVRVCyZe9GxO3stIgGZKonZF3jxkfjLQQ==" workbookSaltValue="X09ROF8516is0SDnNn1k+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F85" i="4"/>
  <c r="E85" i="4"/>
  <c r="BB10" i="4"/>
  <c r="AT10" i="4"/>
  <c r="P10" i="4"/>
  <c r="AD8" i="4"/>
  <c r="W8" i="4"/>
  <c r="P8" i="4"/>
  <c r="I8" i="4"/>
  <c r="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<sst xmlns="http://schemas.openxmlformats.org/spreadsheetml/2006/main" count="231" uniqueCount="113">
  <si>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</si>
  <si>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</si>
  <si>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</si>
  <si>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</si>
  <si>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</si>
  <si>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</si>
  <si>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</si>
  <si>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</si>
  <si>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</si>
  <si>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</si>
  <si>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</si>
  <si>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</si>
  <si>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</si>
  <si>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</si>
  <si>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</si>
  <si>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</si>
  <si>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</si>
  <si>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</si>
  <si>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</si>
  <si>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</si>
  <si>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</si>
  <si>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</si>
  <si>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</si>
  <si>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</si>
  <si>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</si>
  <si>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</si>
  <si>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</si>
  <si>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</si>
  <si>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</si>
  <si>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</si>
  <si>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</si>
  <si>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</si>
  <si>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</si>
  <si>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</si>
  <si>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</si>
  <si>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</si>
  <si>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</si>
  <si>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</si>
  <si>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</si>
  <si>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</si>
  <si>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</si>
  <si>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</si>
  <si>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</si>
  <si>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</si>
  <si>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</si>
  <si>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</si>
  <si>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</si>
  <si>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</si>
  <si>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</si>
  <si>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</si>
  <si>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</si>
  <si>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</si>
  <si>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</si>
  <si>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</si>
  <si>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</si>
  <si>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</si>
  <si>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</si>
  <si>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</si>
  <si>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</si>
  <si>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</si>
  <si>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</si>
  <si>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</si>
  <si>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</si>
  <si>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</si>
  <si>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</si>
  <si>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</si>
  <si>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</si>
  <si>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</si>
  <si>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</si>
  <si>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</si>
  <si>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</si>
  <si>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</si>
  <si>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</si>
  <si>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</si>
  <si>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</si>
  <si>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</si>
  <si>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</si>
  <si>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</si>
  <si>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</si>
  <si>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</si>
  <si>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</si>
  <si>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</si>
  <si>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</si>
  <si>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</si>
  <si>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</si>
  <si>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</si>
  <si>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</si>
  <si>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</si>
  <si>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</si>
  <si>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</si>
  <si>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</si>
  <si>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</si>
  <si>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</si>
  <si>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</si>
  <si>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</si>
  <si>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</si>
  <si>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</si>
  <si>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</si>
  <si>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</si>
  <si>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</si>
  <si>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</si>
  <si>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</si>
  <si>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</si>
  <si>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</si>
  <si>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</si>
  <si>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</si>
  <si>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</si>
  <si>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</si>
  <si>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</si>
  <si>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</si>
  <si>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
①経常収支比率は、100％以上で推移しており、類似団体平均値と比較して良好な数値となっています。
②累積欠損金比率については、令和5年度においても発生していません。
③流動比率は、未払金の増額による流動負債の増加及び現金・預金の減額による流動資産の減少に伴い、前年度と比較して数値が低下しました。
④企業債残高対給水収益比率は、令和5年度に新たに借入を行ったため、企業債残高が増加し、数値が上昇しました。
⑤料金回収率は、100％以上で推移しており、水道料金収入で費用を賄えています。
■経営の効率性
⑥給水原価は、経常費用及び年間総有収水量がともに減少しましたが、年間総有収水量の減少率の方が大きかったため、給水原価は増加しました。
⑦施設利用率は、年間総配水量が減少したため、数値が低下しました。
⑧有収率は、年間総有収水量及び年間総配水量がともに減少しましたが、年間総有収水量の減少率の方が大きかったため、数値が減少しました。しかし、数値は94.41％で、類似団体平均値を上回っています。
★総括★
　経常収支比率、料金回収率がともに100％以上となっているため、事業運営に必要な資金を確保できており、健全な経営ができています。また、流動比率も244.96％であり、十分な支払能力があることわかります。しかし、有収水量は減少し、かつ有収率も減少していることが料金収入の減少に直結しています。水道料金の改定や事業量の見直しを行い、良好な経営状況を保っていくことが課題となっています。</t>
    <rPh sb="98" eb="99">
      <t>ミ</t>
    </rPh>
    <rPh sb="107" eb="109">
      <t>リュウドウ</t>
    </rPh>
    <rPh sb="109" eb="111">
      <t>フサイ</t>
    </rPh>
    <rPh sb="112" eb="114">
      <t>ゾウカ</t>
    </rPh>
    <rPh sb="114" eb="115">
      <t>オヨ</t>
    </rPh>
    <rPh sb="116" eb="118">
      <t>ゲンキン</t>
    </rPh>
    <rPh sb="119" eb="121">
      <t>ヨキン</t>
    </rPh>
    <rPh sb="127" eb="129">
      <t>リュウドウ</t>
    </rPh>
    <rPh sb="129" eb="131">
      <t>シサン</t>
    </rPh>
    <rPh sb="132" eb="134">
      <t>ゲンショウ</t>
    </rPh>
    <rPh sb="135" eb="136">
      <t>トモナ</t>
    </rPh>
    <rPh sb="149" eb="151">
      <t>テイカ</t>
    </rPh>
    <rPh sb="270" eb="271">
      <t>オヨ</t>
    </rPh>
    <rPh sb="272" eb="274">
      <t>ネンカン</t>
    </rPh>
    <rPh sb="274" eb="275">
      <t>ソウ</t>
    </rPh>
    <rPh sb="275" eb="277">
      <t>ユウシュウ</t>
    </rPh>
    <rPh sb="277" eb="279">
      <t>スイリョウ</t>
    </rPh>
    <rPh sb="291" eb="293">
      <t>ネンカン</t>
    </rPh>
    <rPh sb="293" eb="294">
      <t>ソウ</t>
    </rPh>
    <rPh sb="294" eb="298">
      <t>ユウシュウスイリョウ</t>
    </rPh>
    <rPh sb="299" eb="301">
      <t>ゲンショウ</t>
    </rPh>
    <rPh sb="301" eb="302">
      <t>リツ</t>
    </rPh>
    <rPh sb="303" eb="304">
      <t>ホウ</t>
    </rPh>
    <rPh sb="305" eb="306">
      <t>オオ</t>
    </rPh>
    <rPh sb="313" eb="315">
      <t>キュウスイ</t>
    </rPh>
    <rPh sb="315" eb="317">
      <t>ゲンカ</t>
    </rPh>
    <rPh sb="318" eb="320">
      <t>ゾウカ</t>
    </rPh>
    <rPh sb="334" eb="337">
      <t>ネンカンソウ</t>
    </rPh>
    <rPh sb="337" eb="339">
      <t>ハイスイ</t>
    </rPh>
    <rPh sb="339" eb="340">
      <t>リョウ</t>
    </rPh>
    <rPh sb="341" eb="343">
      <t>ゲンショウ</t>
    </rPh>
    <rPh sb="348" eb="350">
      <t>スウチ</t>
    </rPh>
    <rPh sb="351" eb="353">
      <t>テイカ</t>
    </rPh>
    <rPh sb="365" eb="367">
      <t>ネンカン</t>
    </rPh>
    <rPh sb="367" eb="370">
      <t>ソウユウシュウ</t>
    </rPh>
    <rPh sb="370" eb="372">
      <t>スイリョウ</t>
    </rPh>
    <rPh sb="372" eb="373">
      <t>オヨ</t>
    </rPh>
    <rPh sb="374" eb="376">
      <t>ネンカン</t>
    </rPh>
    <rPh sb="376" eb="377">
      <t>ソウ</t>
    </rPh>
    <rPh sb="377" eb="379">
      <t>ハイスイ</t>
    </rPh>
    <rPh sb="379" eb="380">
      <t>リョウ</t>
    </rPh>
    <rPh sb="384" eb="386">
      <t>ゲンショウ</t>
    </rPh>
    <rPh sb="392" eb="394">
      <t>ネンカン</t>
    </rPh>
    <rPh sb="394" eb="395">
      <t>ソウ</t>
    </rPh>
    <rPh sb="395" eb="399">
      <t>ユウシュウスイリョウ</t>
    </rPh>
    <rPh sb="400" eb="402">
      <t>ゲンショウ</t>
    </rPh>
    <rPh sb="402" eb="403">
      <t>リツ</t>
    </rPh>
    <rPh sb="404" eb="405">
      <t>ホウ</t>
    </rPh>
    <rPh sb="406" eb="407">
      <t>オオ</t>
    </rPh>
    <rPh sb="414" eb="416">
      <t>スウチ</t>
    </rPh>
    <rPh sb="417" eb="419">
      <t>ゲンショウ</t>
    </rPh>
    <rPh sb="428" eb="430">
      <t>スウチ</t>
    </rPh>
    <rPh sb="482" eb="484">
      <t>イジョウ</t>
    </rPh>
    <rPh sb="571" eb="573">
      <t>ゲンショウ</t>
    </rPh>
    <rPh sb="577" eb="580">
      <t>ユウシュウリツ</t>
    </rPh>
    <rPh sb="581" eb="583">
      <t>ゲンショウ</t>
    </rPh>
    <rPh sb="590" eb="592">
      <t>リョウキン</t>
    </rPh>
    <rPh sb="592" eb="594">
      <t>シュウニュウ</t>
    </rPh>
    <rPh sb="595" eb="597">
      <t>ゲンショウ</t>
    </rPh>
    <rPh sb="598" eb="600">
      <t>チョッケツ</t>
    </rPh>
    <phoneticPr fontId="4"/>
  </si>
  <si>
    <t>■施設全体の減価償却の状況
①有形固定資産減価償却率は、類似団体平均値を下回っていますが、減価償却累計額の増加率の方が償却資産の増加率より大きかったため、数値が上昇しました。
■管路の経年化の状況
②管路経年化率は、類似団体平均値を上回っていますが、法定耐用年数を超える管路が減少したことにより前年度と比較し、数値が低下しました。
■管路の更新投資の実施状況
③管路更新率は、類似団体平均値を上回っています。
★総括★
　今後も管路の老朽化は進み、漏水など事故のリスクが高まっていくことが想定されます。事業費が高騰しているなか、管路更新率を維持することはできましたが、更新延長だけではなく、基幹管路などの大口径や漏水による影響が大きい管路にも注目し、優先順位を見極め、効果的な管路更新が求められます。</t>
    <rPh sb="138" eb="140">
      <t>ゲンショウ</t>
    </rPh>
    <rPh sb="147" eb="150">
      <t>ゼンネンド</t>
    </rPh>
    <rPh sb="151" eb="153">
      <t>ヒカク</t>
    </rPh>
    <rPh sb="155" eb="157">
      <t>スウチ</t>
    </rPh>
    <rPh sb="158" eb="160">
      <t>テイカ</t>
    </rPh>
    <rPh sb="244" eb="246">
      <t>ソウテイ</t>
    </rPh>
    <rPh sb="264" eb="266">
      <t>カンロ</t>
    </rPh>
    <rPh sb="266" eb="268">
      <t>コウシン</t>
    </rPh>
    <rPh sb="268" eb="269">
      <t>リツ</t>
    </rPh>
    <rPh sb="270" eb="272">
      <t>イジ</t>
    </rPh>
    <rPh sb="284" eb="286">
      <t>コウシン</t>
    </rPh>
    <rPh sb="286" eb="288">
      <t>エンチョウ</t>
    </rPh>
    <rPh sb="295" eb="297">
      <t>キカン</t>
    </rPh>
    <rPh sb="297" eb="299">
      <t>カンロ</t>
    </rPh>
    <rPh sb="302" eb="305">
      <t>ダイコウケイ</t>
    </rPh>
    <rPh sb="306" eb="308">
      <t>ロウスイ</t>
    </rPh>
    <rPh sb="311" eb="313">
      <t>エイキョウ</t>
    </rPh>
    <rPh sb="314" eb="315">
      <t>オオ</t>
    </rPh>
    <rPh sb="317" eb="319">
      <t>カンロ</t>
    </rPh>
    <rPh sb="321" eb="323">
      <t>チュウモク</t>
    </rPh>
    <rPh sb="325" eb="327">
      <t>ユウセン</t>
    </rPh>
    <rPh sb="327" eb="329">
      <t>ジュンイ</t>
    </rPh>
    <rPh sb="330" eb="332">
      <t>ミキワ</t>
    </rPh>
    <rPh sb="334" eb="337">
      <t>コウカテキ</t>
    </rPh>
    <rPh sb="338" eb="340">
      <t>カンロ</t>
    </rPh>
    <rPh sb="340" eb="342">
      <t>コウシン</t>
    </rPh>
    <rPh sb="343" eb="344">
      <t>モト</t>
    </rPh>
    <phoneticPr fontId="4"/>
  </si>
  <si>
    <t>　現状の分析において、財政面の健全性は確保されているといえますが、水道施設の老朽化が進行しているため、安定的な水道水の提供に支障をきたす恐れがあります。
　第2次水道施設整備計画（令和3年度～令和12年度）を策定し、計画的に管路更新事業を進めているところですが、給水収益の減少及び事業費の高騰の影響から、計画どおりに進めていくことが困難な状況となりました。このような実情を踏まえ、水道料金改定の必要性が高まりました。水道料金の改定は、収益の改善に期待はできますが、引き続き事業の見直し等を行い、健全な財政状況を維持しつつ、将来にわたり安全で安定した水道水を供給していけるように事業を進めていく必要があります。</t>
    <rPh sb="108" eb="111">
      <t>ケイカクテキ</t>
    </rPh>
    <rPh sb="131" eb="133">
      <t>キュウスイ</t>
    </rPh>
    <rPh sb="133" eb="135">
      <t>シュウエキ</t>
    </rPh>
    <rPh sb="136" eb="138">
      <t>ゲンショウ</t>
    </rPh>
    <rPh sb="138" eb="139">
      <t>オヨ</t>
    </rPh>
    <rPh sb="183" eb="185">
      <t>ジツジョウ</t>
    </rPh>
    <rPh sb="186" eb="187">
      <t>フ</t>
    </rPh>
    <rPh sb="190" eb="192">
      <t>スイドウ</t>
    </rPh>
    <rPh sb="192" eb="193">
      <t>リョウ</t>
    </rPh>
    <rPh sb="193" eb="194">
      <t>キン</t>
    </rPh>
    <rPh sb="194" eb="196">
      <t>カイテイ</t>
    </rPh>
    <rPh sb="197" eb="200">
      <t>ヒツヨウセイ</t>
    </rPh>
    <rPh sb="201" eb="202">
      <t>タカ</t>
    </rPh>
    <rPh sb="208" eb="210">
      <t>スイドウ</t>
    </rPh>
    <rPh sb="210" eb="212">
      <t>リョウキン</t>
    </rPh>
    <rPh sb="213" eb="215">
      <t>カイテイ</t>
    </rPh>
    <rPh sb="217" eb="219">
      <t>シュウエキ</t>
    </rPh>
    <rPh sb="220" eb="222">
      <t>カイゼン</t>
    </rPh>
    <rPh sb="223" eb="225">
      <t>キタイ</t>
    </rPh>
    <rPh sb="232" eb="233">
      <t>ヒ</t>
    </rPh>
    <rPh sb="234" eb="235">
      <t>ツヅ</t>
    </rPh>
    <rPh sb="236" eb="238">
      <t>ジギョウ</t>
    </rPh>
    <rPh sb="239" eb="241">
      <t>ミナオ</t>
    </rPh>
    <rPh sb="242" eb="243">
      <t>ナド</t>
    </rPh>
    <rPh sb="244" eb="245">
      <t>オコナ</t>
    </rPh>
    <rPh sb="247" eb="249">
      <t>ケンゼン</t>
    </rPh>
    <rPh sb="250" eb="252">
      <t>ザイセイ</t>
    </rPh>
    <rPh sb="252" eb="254">
      <t>ジョウキョウ</t>
    </rPh>
    <rPh sb="255" eb="257">
      <t>イジ</t>
    </rPh>
    <rPh sb="261" eb="263">
      <t>ショウライ</t>
    </rPh>
    <rPh sb="267" eb="269">
      <t>アンゼン</t>
    </rPh>
    <rPh sb="270" eb="272">
      <t>アンテイ</t>
    </rPh>
    <rPh sb="274" eb="277">
      <t>スイドウスイ</t>
    </rPh>
    <rPh sb="278" eb="280">
      <t>キョウキュウ</t>
    </rPh>
    <rPh sb="288" eb="290">
      <t>ジギョウ</t>
    </rPh>
    <rPh sb="291" eb="292">
      <t>スス</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</si>
</sst>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0.92</c:v>
                </c:pt>
                <c:pt idx="1">
                  <c:v>0.7</c:v>
                </c:pt>
                <c:pt idx="2">
                  <c:v>1.33</c:v>
                </c:pt>
                <c:pt idx="3">
                  <c:v>1.25</c:v>
                </c:pt>
                <c:pt idx="4">
                  <c:v>1.27</c:v>
                </c:pt>
              </c:numCache>
            </c:numRef>
          </c:val>
          <c:extLst>
            <c:ext xmlns:c16="http://schemas.microsoft.com/office/drawing/2014/chart" uri="{C3380CC4-5D6E-409C-BE32-E72D297353CC}">
              <c16:uniqueId val="{00000000-BF98-4676-A0F7-40E2B2CD0E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BF98-4676-A0F7-40E2B2CD0E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73.06</c:v>
                </c:pt>
                <c:pt idx="1">
                  <c:v>75.2</c:v>
                </c:pt>
                <c:pt idx="2">
                  <c:v>74.72</c:v>
                </c:pt>
                <c:pt idx="3">
                  <c:v>74.430000000000007</c:v>
                </c:pt>
                <c:pt idx="4">
                  <c:v>74.010000000000005</c:v>
                </c:pt>
              </c:numCache>
            </c:numRef>
          </c:val>
          <c:extLst>
            <c:ext xmlns:c16="http://schemas.microsoft.com/office/drawing/2014/chart" uri="{C3380CC4-5D6E-409C-BE32-E72D297353CC}">
              <c16:uniqueId val="{00000000-BE34-4A68-947E-11D474509B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BE34-4A68-947E-11D474509B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95.33</c:v>
                </c:pt>
                <c:pt idx="1">
                  <c:v>95.4</c:v>
                </c:pt>
                <c:pt idx="2">
                  <c:v>95.73</c:v>
                </c:pt>
                <c:pt idx="3">
                  <c:v>95.26</c:v>
                </c:pt>
                <c:pt idx="4">
                  <c:v>94.41</c:v>
                </c:pt>
              </c:numCache>
            </c:numRef>
          </c:val>
          <c:extLst>
            <c:ext xmlns:c16="http://schemas.microsoft.com/office/drawing/2014/chart" uri="{C3380CC4-5D6E-409C-BE32-E72D297353CC}">
              <c16:uniqueId val="{00000000-32FB-4DDA-8802-8C5554605A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32FB-4DDA-8802-8C5554605A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117.66</c:v>
                </c:pt>
                <c:pt idx="1">
                  <c:v>120.68</c:v>
                </c:pt>
                <c:pt idx="2">
                  <c:v>116.32</c:v>
                </c:pt>
                <c:pt idx="3">
                  <c:v>117.12</c:v>
                </c:pt>
                <c:pt idx="4">
                  <c:v>117.31</c:v>
                </c:pt>
              </c:numCache>
            </c:numRef>
          </c:val>
          <c:extLst>
            <c:ext xmlns:c16="http://schemas.microsoft.com/office/drawing/2014/chart" uri="{C3380CC4-5D6E-409C-BE32-E72D297353CC}">
              <c16:uniqueId val="{00000000-D645-451B-9D07-F8F0AF9AFA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D645-451B-9D07-F8F0AF9AFA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46.78</c:v>
                </c:pt>
                <c:pt idx="1">
                  <c:v>45.92</c:v>
                </c:pt>
                <c:pt idx="2">
                  <c:v>46</c:v>
                </c:pt>
                <c:pt idx="3">
                  <c:v>46.18</c:v>
                </c:pt>
                <c:pt idx="4">
                  <c:v>46.65</c:v>
                </c:pt>
              </c:numCache>
            </c:numRef>
          </c:val>
          <c:extLst>
            <c:ext xmlns:c16="http://schemas.microsoft.com/office/drawing/2014/chart" uri="{C3380CC4-5D6E-409C-BE32-E72D297353CC}">
              <c16:uniqueId val="{00000000-D216-4438-BA4C-B128EA88BA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D216-4438-BA4C-B128EA88BA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24.87</c:v>
                </c:pt>
                <c:pt idx="1">
                  <c:v>27.13</c:v>
                </c:pt>
                <c:pt idx="2">
                  <c:v>30.33</c:v>
                </c:pt>
                <c:pt idx="3">
                  <c:v>30.75</c:v>
                </c:pt>
                <c:pt idx="4">
                  <c:v>30.53</c:v>
                </c:pt>
              </c:numCache>
            </c:numRef>
          </c:val>
          <c:extLst>
            <c:ext xmlns:c16="http://schemas.microsoft.com/office/drawing/2014/chart" uri="{C3380CC4-5D6E-409C-BE32-E72D297353CC}">
              <c16:uniqueId val="{00000000-16EB-453D-91B7-3A7D97D09C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16EB-453D-91B7-3A7D97D09C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3-4812-BE41-3DF0B09233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43-4812-BE41-3DF0B09233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216.31</c:v>
                </c:pt>
                <c:pt idx="1">
                  <c:v>286.19</c:v>
                </c:pt>
                <c:pt idx="2">
                  <c:v>250.41</c:v>
                </c:pt>
                <c:pt idx="3">
                  <c:v>295.66000000000003</c:v>
                </c:pt>
                <c:pt idx="4">
                  <c:v>244.96</c:v>
                </c:pt>
              </c:numCache>
            </c:numRef>
          </c:val>
          <c:extLst>
            <c:ext xmlns:c16="http://schemas.microsoft.com/office/drawing/2014/chart" uri="{C3380CC4-5D6E-409C-BE32-E72D297353CC}">
              <c16:uniqueId val="{00000000-3283-4F5D-8525-6FAC02884C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3283-4F5D-8525-6FAC02884C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31.3</c:v>
                </c:pt>
                <c:pt idx="1">
                  <c:v>26.37</c:v>
                </c:pt>
                <c:pt idx="2">
                  <c:v>25.91</c:v>
                </c:pt>
                <c:pt idx="3">
                  <c:v>33.369999999999997</c:v>
                </c:pt>
                <c:pt idx="4">
                  <c:v>38.57</c:v>
                </c:pt>
              </c:numCache>
            </c:numRef>
          </c:val>
          <c:extLst>
            <c:ext xmlns:c16="http://schemas.microsoft.com/office/drawing/2014/chart" uri="{C3380CC4-5D6E-409C-BE32-E72D297353CC}">
              <c16:uniqueId val="{00000000-1AB3-4C0F-B6E2-2C154B3F96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1AB3-4C0F-B6E2-2C154B3F96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c:v>
                </c:pt>
                <c:pt idx="1">
                  <c:v>114.13</c:v>
                </c:pt>
                <c:pt idx="2">
                  <c:v>113.54</c:v>
                </c:pt>
                <c:pt idx="3">
                  <c:v>114.59</c:v>
                </c:pt>
                <c:pt idx="4">
                  <c:v>114.52</c:v>
                </c:pt>
              </c:numCache>
            </c:numRef>
          </c:val>
          <c:extLst>
            <c:ext xmlns:c16="http://schemas.microsoft.com/office/drawing/2014/chart" uri="{C3380CC4-5D6E-409C-BE32-E72D297353CC}">
              <c16:uniqueId val="{00000000-C636-43B6-AE1B-43637BA817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C636-43B6-AE1B-43637BA817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154.08000000000001</c:v>
                </c:pt>
                <c:pt idx="1">
                  <c:v>150.44</c:v>
                </c:pt>
                <c:pt idx="2">
                  <c:v>155.38999999999999</c:v>
                </c:pt>
                <c:pt idx="3">
                  <c:v>155.27000000000001</c:v>
                </c:pt>
                <c:pt idx="4">
                  <c:v>156.07</c:v>
                </c:pt>
              </c:numCache>
            </c:numRef>
          </c:val>
          <c:extLst>
            <c:ext xmlns:c16="http://schemas.microsoft.com/office/drawing/2014/chart" uri="{C3380CC4-5D6E-409C-BE32-E72D297353CC}">
              <c16:uniqueId val="{00000000-57C6-4F60-BB12-B888E19071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57C6-4F60-BB12-B888E19071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愛知中部水道企業団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 民間企業出身</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91.94</v>
      </c>
      <c r="J10" s="46"/>
      <c r="K10" s="46"/>
      <c r="L10" s="46"/>
      <c r="M10" s="46"/>
      <c r="N10" s="46"/>
      <c r="O10" s="80"/>
      <c r="P10" s="47">
        <f>データ!$P$6</f>
        <v>99.87</v>
      </c>
      <c r="Q10" s="47"/>
      <c r="R10" s="47"/>
      <c r="S10" s="47"/>
      <c r="T10" s="47"/>
      <c r="U10" s="47"/>
      <c r="V10" s="47"/>
      <c r="W10" s="44">
        <f>データ!$Q$6</f>
        <v>2772</v>
      </c>
      <c r="X10" s="44"/>
      <c r="Y10" s="44"/>
      <c r="Z10" s="44"/>
      <c r="AA10" s="44"/>
      <c r="AB10" s="44"/>
      <c r="AC10" s="44"/>
      <c r="AD10" s="2"/>
      <c r="AE10" s="2"/>
      <c r="AF10" s="2"/>
      <c r="AG10" s="2"/>
      <c r="AH10" s="2"/>
      <c r="AI10" s="2"/>
      <c r="AJ10" s="2"/>
      <c r="AK10" s="2"/>
      <c r="AL10" s="44">
        <f>データ!$U$6</f>
        <v>327729</v>
      </c>
      <c r="AM10" s="44"/>
      <c r="AN10" s="44"/>
      <c r="AO10" s="44"/>
      <c r="AP10" s="44"/>
      <c r="AQ10" s="44"/>
      <c r="AR10" s="44"/>
      <c r="AS10" s="44"/>
      <c r="AT10" s="45">
        <f>データ!$V$6</f>
        <v>129.9</v>
      </c>
      <c r="AU10" s="46"/>
      <c r="AV10" s="46"/>
      <c r="AW10" s="46"/>
      <c r="AX10" s="46"/>
      <c r="AY10" s="46"/>
      <c r="AZ10" s="46"/>
      <c r="BA10" s="46"/>
      <c r="BB10" s="47">
        <f>データ!$W$6</f>
        <v>2522.9299999999998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VXCrxbsHBmQDW4uLZ/XmZrNZ+1u+d/kys4QFNMK1hJEi/UD6Eeh1karlzBjSlc4Z7TrVsI1FQIq3+84Nx3kRw==" saltValue="X1pNAwkZcvwv+UjY5Pxe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238902</v>
      </c>
      <c r="D6" s="20">
        <f t="shared" si="3"/>
        <v>46</v>
      </c>
      <c r="E6" s="20">
        <f t="shared" si="3"/>
        <v>1</v>
      </c>
      <c r="F6" s="20">
        <f t="shared" si="3"/>
        <v>0</v>
      </c>
      <c r="G6" s="20">
        <f t="shared" si="3"/>
        <v>1</v>
      </c>
      <c r="H6" s="20" t="str">
        <f t="shared" si="3"/>
        <v>愛知県　愛知中部水道企業団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91.94</v>
      </c>
      <c r="P6" s="21">
        <f t="shared" si="3"/>
        <v>99.87</v>
      </c>
      <c r="Q6" s="21">
        <f t="shared" si="3"/>
        <v>2772</v>
      </c>
      <c r="R6" s="21" t="str">
        <f t="shared" si="3"/>
        <v>-</v>
      </c>
      <c r="S6" s="21" t="str">
        <f t="shared" si="3"/>
        <v>-</v>
      </c>
      <c r="T6" s="21" t="str">
        <f t="shared" si="3"/>
        <v>-</v>
      </c>
      <c r="U6" s="21">
        <f t="shared" si="3"/>
        <v>327729</v>
      </c>
      <c r="V6" s="21">
        <f t="shared" si="3"/>
        <v>129.9</v>
      </c>
      <c r="W6" s="21">
        <f t="shared" si="3"/>
        <v>2522.9299999999998</v>
      </c>
      <c r="X6" s="22">
        <f>IF(X7="",NA(),X7)</f>
        <v>117.66</v>
      </c>
      <c r="Y6" s="22">
        <f t="shared" ref="Y6:AG6" si="4">IF(Y7="",NA(),Y7)</f>
        <v>120.68</v>
      </c>
      <c r="Z6" s="22">
        <f t="shared" si="4"/>
        <v>116.32</v>
      </c>
      <c r="AA6" s="22">
        <f t="shared" si="4"/>
        <v>117.12</v>
      </c>
      <c r="AB6" s="22">
        <f t="shared" si="4"/>
        <v>117.31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216.31</v>
      </c>
      <c r="AU6" s="22">
        <f t="shared" ref="AU6:BC6" si="6">IF(AU7="",NA(),AU7)</f>
        <v>286.19</v>
      </c>
      <c r="AV6" s="22">
        <f t="shared" si="6"/>
        <v>250.41</v>
      </c>
      <c r="AW6" s="22">
        <f t="shared" si="6"/>
        <v>295.66000000000003</v>
      </c>
      <c r="AX6" s="22">
        <f t="shared" si="6"/>
        <v>244.96</v>
      </c>
      <c r="AY6" s="22">
        <f t="shared" si="6"/>
        <v>250.03</v>
      </c>
      <c r="AZ6" s="22">
        <f t="shared" si="6"/>
        <v>239.45</v>
      </c>
      <c r="BA6" s="22">
        <f t="shared" si="6"/>
        <v>246.01</v>
      </c>
      <c r="BB6" s="22">
        <f t="shared" si="6"/>
        <v>228.89</v>
      </c>
      <c r="BC6" s="22">
        <f t="shared" si="6"/>
        <v>232.66</v>
      </c>
      <c r="BD6" s="21" t="str">
        <f>IF(BD7="","",IF(BD7="-","【-】","【"&amp;SUBSTITUTE(TEXT(BD7,"#,##0.00"),"-","△")&amp;"】"))</f>
        <v>【243.36】</v>
      </c>
      <c r="BE6" s="22">
        <f>IF(BE7="",NA(),BE7)</f>
        <v>31.3</v>
      </c>
      <c r="BF6" s="22">
        <f t="shared" ref="BF6:BN6" si="7">IF(BF7="",NA(),BF7)</f>
        <v>26.37</v>
      </c>
      <c r="BG6" s="22">
        <f t="shared" si="7"/>
        <v>25.91</v>
      </c>
      <c r="BH6" s="22">
        <f t="shared" si="7"/>
        <v>33.369999999999997</v>
      </c>
      <c r="BI6" s="22">
        <f t="shared" si="7"/>
        <v>38.57</v>
      </c>
      <c r="BJ6" s="22">
        <f t="shared" si="7"/>
        <v>254.19</v>
      </c>
      <c r="BK6" s="22">
        <f t="shared" si="7"/>
        <v>259.56</v>
      </c>
      <c r="BL6" s="22">
        <f t="shared" si="7"/>
        <v>248.92</v>
      </c>
      <c r="BM6" s="22">
        <f t="shared" si="7"/>
        <v>251.26</v>
      </c>
      <c r="BN6" s="22">
        <f t="shared" si="7"/>
        <v>255.84</v>
      </c>
      <c r="BO6" s="21" t="str">
        <f>IF(BO7="","",IF(BO7="-","【-】","【"&amp;SUBSTITUTE(TEXT(BO7,"#,##0.00"),"-","△")&amp;"】"))</f>
        <v>【265.93】</v>
      </c>
      <c r="BP6" s="22">
        <f>IF(BP7="",NA(),BP7)</f>
        <v>115.6</v>
      </c>
      <c r="BQ6" s="22">
        <f t="shared" ref="BQ6:BY6" si="8">IF(BQ7="",NA(),BQ7)</f>
        <v>114.13</v>
      </c>
      <c r="BR6" s="22">
        <f t="shared" si="8"/>
        <v>113.54</v>
      </c>
      <c r="BS6" s="22">
        <f t="shared" si="8"/>
        <v>114.59</v>
      </c>
      <c r="BT6" s="22">
        <f t="shared" si="8"/>
        <v>114.52</v>
      </c>
      <c r="BU6" s="22">
        <f t="shared" si="8"/>
        <v>107.42</v>
      </c>
      <c r="BV6" s="22">
        <f t="shared" si="8"/>
        <v>105.07</v>
      </c>
      <c r="BW6" s="22">
        <f t="shared" si="8"/>
        <v>107.54</v>
      </c>
      <c r="BX6" s="22">
        <f t="shared" si="8"/>
        <v>101.93</v>
      </c>
      <c r="BY6" s="22">
        <f t="shared" si="8"/>
        <v>102.36</v>
      </c>
      <c r="BZ6" s="21" t="str">
        <f>IF(BZ7="","",IF(BZ7="-","【-】","【"&amp;SUBSTITUTE(TEXT(BZ7,"#,##0.00"),"-","△")&amp;"】"))</f>
        <v>【97.82】</v>
      </c>
      <c r="CA6" s="22">
        <f>IF(CA7="",NA(),CA7)</f>
        <v>154.08000000000001</v>
      </c>
      <c r="CB6" s="22">
        <f t="shared" ref="CB6:CJ6" si="9">IF(CB7="",NA(),CB7)</f>
        <v>150.44</v>
      </c>
      <c r="CC6" s="22">
        <f t="shared" si="9"/>
        <v>155.38999999999999</v>
      </c>
      <c r="CD6" s="22">
        <f t="shared" si="9"/>
        <v>155.27000000000001</v>
      </c>
      <c r="CE6" s="22">
        <f t="shared" si="9"/>
        <v>156.07</v>
      </c>
      <c r="CF6" s="22">
        <f t="shared" si="9"/>
        <v>157.19</v>
      </c>
      <c r="CG6" s="22">
        <f t="shared" si="9"/>
        <v>153.71</v>
      </c>
      <c r="CH6" s="22">
        <f t="shared" si="9"/>
        <v>155.9</v>
      </c>
      <c r="CI6" s="22">
        <f t="shared" si="9"/>
        <v>162.47</v>
      </c>
      <c r="CJ6" s="22">
        <f t="shared" si="9"/>
        <v>165.52</v>
      </c>
      <c r="CK6" s="21" t="str">
        <f>IF(CK7="","",IF(CK7="-","【-】","【"&amp;SUBSTITUTE(TEXT(CK7,"#,##0.00"),"-","△")&amp;"】"))</f>
        <v>【177.56】</v>
      </c>
      <c r="CL6" s="22">
        <f>IF(CL7="",NA(),CL7)</f>
        <v>73.06</v>
      </c>
      <c r="CM6" s="22">
        <f t="shared" ref="CM6:CU6" si="10">IF(CM7="",NA(),CM7)</f>
        <v>75.2</v>
      </c>
      <c r="CN6" s="22">
        <f t="shared" si="10"/>
        <v>74.72</v>
      </c>
      <c r="CO6" s="22">
        <f t="shared" si="10"/>
        <v>74.430000000000007</v>
      </c>
      <c r="CP6" s="22">
        <f t="shared" si="10"/>
        <v>74.010000000000005</v>
      </c>
      <c r="CQ6" s="22">
        <f t="shared" si="10"/>
        <v>63.16</v>
      </c>
      <c r="CR6" s="22">
        <f t="shared" si="10"/>
        <v>64.41</v>
      </c>
      <c r="CS6" s="22">
        <f t="shared" si="10"/>
        <v>64.11</v>
      </c>
      <c r="CT6" s="22">
        <f t="shared" si="10"/>
        <v>63.81</v>
      </c>
      <c r="CU6" s="22">
        <f t="shared" si="10"/>
        <v>63.58</v>
      </c>
      <c r="CV6" s="21" t="str">
        <f>IF(CV7="","",IF(CV7="-","【-】","【"&amp;SUBSTITUTE(TEXT(CV7,"#,##0.00"),"-","△")&amp;"】"))</f>
        <v>【59.81】</v>
      </c>
      <c r="CW6" s="22">
        <f>IF(CW7="",NA(),CW7)</f>
        <v>95.33</v>
      </c>
      <c r="CX6" s="22">
        <f t="shared" ref="CX6:DF6" si="11">IF(CX7="",NA(),CX7)</f>
        <v>95.4</v>
      </c>
      <c r="CY6" s="22">
        <f t="shared" si="11"/>
        <v>95.73</v>
      </c>
      <c r="CZ6" s="22">
        <f t="shared" si="11"/>
        <v>95.26</v>
      </c>
      <c r="DA6" s="22">
        <f t="shared" si="11"/>
        <v>94.41</v>
      </c>
      <c r="DB6" s="22">
        <f t="shared" si="11"/>
        <v>91.48</v>
      </c>
      <c r="DC6" s="22">
        <f t="shared" si="11"/>
        <v>91.64</v>
      </c>
      <c r="DD6" s="22">
        <f t="shared" si="11"/>
        <v>92.09</v>
      </c>
      <c r="DE6" s="22">
        <f t="shared" si="11"/>
        <v>91.76</v>
      </c>
      <c r="DF6" s="22">
        <f t="shared" si="11"/>
        <v>91.22</v>
      </c>
      <c r="DG6" s="21" t="str">
        <f>IF(DG7="","",IF(DG7="-","【-】","【"&amp;SUBSTITUTE(TEXT(DG7,"#,##0.00"),"-","△")&amp;"】"))</f>
        <v>【89.42】</v>
      </c>
      <c r="DH6" s="22">
        <f>IF(DH7="",NA(),DH7)</f>
        <v>46.78</v>
      </c>
      <c r="DI6" s="22">
        <f t="shared" ref="DI6:DQ6" si="12">IF(DI7="",NA(),DI7)</f>
        <v>45.92</v>
      </c>
      <c r="DJ6" s="22">
        <f t="shared" si="12"/>
        <v>46</v>
      </c>
      <c r="DK6" s="22">
        <f t="shared" si="12"/>
        <v>46.18</v>
      </c>
      <c r="DL6" s="22">
        <f t="shared" si="12"/>
        <v>46.65</v>
      </c>
      <c r="DM6" s="22">
        <f t="shared" si="12"/>
        <v>51.13</v>
      </c>
      <c r="DN6" s="22">
        <f t="shared" si="12"/>
        <v>51.62</v>
      </c>
      <c r="DO6" s="22">
        <f t="shared" si="12"/>
        <v>52.16</v>
      </c>
      <c r="DP6" s="22">
        <f t="shared" si="12"/>
        <v>52.59</v>
      </c>
      <c r="DQ6" s="22">
        <f t="shared" si="12"/>
        <v>52.74</v>
      </c>
      <c r="DR6" s="21" t="str">
        <f>IF(DR7="","",IF(DR7="-","【-】","【"&amp;SUBSTITUTE(TEXT(DR7,"#,##0.00"),"-","△")&amp;"】"))</f>
        <v>【52.02】</v>
      </c>
      <c r="DS6" s="22">
        <f>IF(DS7="",NA(),DS7)</f>
        <v>24.87</v>
      </c>
      <c r="DT6" s="22">
        <f t="shared" ref="DT6:EB6" si="13">IF(DT7="",NA(),DT7)</f>
        <v>27.13</v>
      </c>
      <c r="DU6" s="22">
        <f t="shared" si="13"/>
        <v>30.33</v>
      </c>
      <c r="DV6" s="22">
        <f t="shared" si="13"/>
        <v>30.75</v>
      </c>
      <c r="DW6" s="22">
        <f t="shared" si="13"/>
        <v>30.53</v>
      </c>
      <c r="DX6" s="22">
        <f t="shared" si="13"/>
        <v>22.41</v>
      </c>
      <c r="DY6" s="22">
        <f t="shared" si="13"/>
        <v>23.68</v>
      </c>
      <c r="DZ6" s="22">
        <f t="shared" si="13"/>
        <v>25.76</v>
      </c>
      <c r="EA6" s="22">
        <f t="shared" si="13"/>
        <v>27.51</v>
      </c>
      <c r="EB6" s="22">
        <f t="shared" si="13"/>
        <v>28.57</v>
      </c>
      <c r="EC6" s="21" t="str">
        <f>IF(EC7="","",IF(EC7="-","【-】","【"&amp;SUBSTITUTE(TEXT(EC7,"#,##0.00"),"-","△")&amp;"】"))</f>
        <v>【25.37】</v>
      </c>
      <c r="ED6" s="22">
        <f>IF(ED7="",NA(),ED7)</f>
        <v>0.92</v>
      </c>
      <c r="EE6" s="22">
        <f t="shared" ref="EE6:EM6" si="14">IF(EE7="",NA(),EE7)</f>
        <v>0.7</v>
      </c>
      <c r="EF6" s="22">
        <f t="shared" si="14"/>
        <v>1.33</v>
      </c>
      <c r="EG6" s="22">
        <f t="shared" si="14"/>
        <v>1.25</v>
      </c>
      <c r="EH6" s="22">
        <f t="shared" si="14"/>
        <v>1.27</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238902</v>
      </c>
      <c r="D7" s="24">
        <v>46</v>
      </c>
      <c r="E7" s="24">
        <v>1</v>
      </c>
      <c r="F7" s="24">
        <v>0</v>
      </c>
      <c r="G7" s="24">
        <v>1</v>
      </c>
      <c r="H7" s="24" t="s">
        <v>93</v>
      </c>
      <c r="I7" s="24" t="s">
        <v>94</v>
      </c>
      <c r="J7" s="24" t="s">
        <v>95</v>
      </c>
      <c r="K7" s="24" t="s">
        <v>96</v>
      </c>
      <c r="L7" s="24" t="s">
        <v>97</v>
      </c>
      <c r="M7" s="24" t="s">
        <v>98</v>
      </c>
      <c r="N7" s="25" t="s">
        <v>99</v>
      </c>
      <c r="O7" s="25">
        <v>91.94</v>
      </c>
      <c r="P7" s="25">
        <v>99.87</v>
      </c>
      <c r="Q7" s="25">
        <v>2772</v>
      </c>
      <c r="R7" s="25" t="s">
        <v>99</v>
      </c>
      <c r="S7" s="25" t="s">
        <v>99</v>
      </c>
      <c r="T7" s="25" t="s">
        <v>99</v>
      </c>
      <c r="U7" s="25">
        <v>327729</v>
      </c>
      <c r="V7" s="25">
        <v>129.9</v>
      </c>
      <c r="W7" s="25">
        <v>2522.9299999999998</v>
      </c>
      <c r="X7" s="25">
        <v>117.66</v>
      </c>
      <c r="Y7" s="25">
        <v>120.68</v>
      </c>
      <c r="Z7" s="25">
        <v>116.32</v>
      </c>
      <c r="AA7" s="25">
        <v>117.12</v>
      </c>
      <c r="AB7" s="25">
        <v>117.31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216.31</v>
      </c>
      <c r="AU7" s="25">
        <v>286.19</v>
      </c>
      <c r="AV7" s="25">
        <v>250.41</v>
      </c>
      <c r="AW7" s="25">
        <v>295.66000000000003</v>
      </c>
      <c r="AX7" s="25">
        <v>244.96</v>
      </c>
      <c r="AY7" s="25">
        <v>250.03</v>
      </c>
      <c r="AZ7" s="25">
        <v>239.45</v>
      </c>
      <c r="BA7" s="25">
        <v>246.01</v>
      </c>
      <c r="BB7" s="25">
        <v>228.89</v>
      </c>
      <c r="BC7" s="25">
        <v>232.66</v>
      </c>
      <c r="BD7" s="25">
        <v>243.36</v>
      </c>
      <c r="BE7" s="25">
        <v>31.3</v>
      </c>
      <c r="BF7" s="25">
        <v>26.37</v>
      </c>
      <c r="BG7" s="25">
        <v>25.91</v>
      </c>
      <c r="BH7" s="25">
        <v>33.369999999999997</v>
      </c>
      <c r="BI7" s="25">
        <v>38.57</v>
      </c>
      <c r="BJ7" s="25">
        <v>254.19</v>
      </c>
      <c r="BK7" s="25">
        <v>259.56</v>
      </c>
      <c r="BL7" s="25">
        <v>248.92</v>
      </c>
      <c r="BM7" s="25">
        <v>251.26</v>
      </c>
      <c r="BN7" s="25">
        <v>255.84</v>
      </c>
      <c r="BO7" s="25">
        <v>265.93</v>
      </c>
      <c r="BP7" s="25">
        <v>115.6</v>
      </c>
      <c r="BQ7" s="25">
        <v>114.13</v>
      </c>
      <c r="BR7" s="25">
        <v>113.54</v>
      </c>
      <c r="BS7" s="25">
        <v>114.59</v>
      </c>
      <c r="BT7" s="25">
        <v>114.52</v>
      </c>
      <c r="BU7" s="25">
        <v>107.42</v>
      </c>
      <c r="BV7" s="25">
        <v>105.07</v>
      </c>
      <c r="BW7" s="25">
        <v>107.54</v>
      </c>
      <c r="BX7" s="25">
        <v>101.93</v>
      </c>
      <c r="BY7" s="25">
        <v>102.36</v>
      </c>
      <c r="BZ7" s="25">
        <v>97.82</v>
      </c>
      <c r="CA7" s="25">
        <v>154.08000000000001</v>
      </c>
      <c r="CB7" s="25">
        <v>150.44</v>
      </c>
      <c r="CC7" s="25">
        <v>155.38999999999999</v>
      </c>
      <c r="CD7" s="25">
        <v>155.27000000000001</v>
      </c>
      <c r="CE7" s="25">
        <v>156.07</v>
      </c>
      <c r="CF7" s="25">
        <v>157.19</v>
      </c>
      <c r="CG7" s="25">
        <v>153.71</v>
      </c>
      <c r="CH7" s="25">
        <v>155.9</v>
      </c>
      <c r="CI7" s="25">
        <v>162.47</v>
      </c>
      <c r="CJ7" s="25">
        <v>165.52</v>
      </c>
      <c r="CK7" s="25">
        <v>177.56</v>
      </c>
      <c r="CL7" s="25">
        <v>73.06</v>
      </c>
      <c r="CM7" s="25">
        <v>75.2</v>
      </c>
      <c r="CN7" s="25">
        <v>74.72</v>
      </c>
      <c r="CO7" s="25">
        <v>74.430000000000007</v>
      </c>
      <c r="CP7" s="25">
        <v>74.010000000000005</v>
      </c>
      <c r="CQ7" s="25">
        <v>63.16</v>
      </c>
      <c r="CR7" s="25">
        <v>64.41</v>
      </c>
      <c r="CS7" s="25">
        <v>64.11</v>
      </c>
      <c r="CT7" s="25">
        <v>63.81</v>
      </c>
      <c r="CU7" s="25">
        <v>63.58</v>
      </c>
      <c r="CV7" s="25">
        <v>59.81</v>
      </c>
      <c r="CW7" s="25">
        <v>95.33</v>
      </c>
      <c r="CX7" s="25">
        <v>95.4</v>
      </c>
      <c r="CY7" s="25">
        <v>95.73</v>
      </c>
      <c r="CZ7" s="25">
        <v>95.26</v>
      </c>
      <c r="DA7" s="25">
        <v>94.41</v>
      </c>
      <c r="DB7" s="25">
        <v>91.48</v>
      </c>
      <c r="DC7" s="25">
        <v>91.64</v>
      </c>
      <c r="DD7" s="25">
        <v>92.09</v>
      </c>
      <c r="DE7" s="25">
        <v>91.76</v>
      </c>
      <c r="DF7" s="25">
        <v>91.22</v>
      </c>
      <c r="DG7" s="25">
        <v>89.42</v>
      </c>
      <c r="DH7" s="25">
        <v>46.78</v>
      </c>
      <c r="DI7" s="25">
        <v>45.92</v>
      </c>
      <c r="DJ7" s="25">
        <v>46</v>
      </c>
      <c r="DK7" s="25">
        <v>46.18</v>
      </c>
      <c r="DL7" s="25">
        <v>46.65</v>
      </c>
      <c r="DM7" s="25">
        <v>51.13</v>
      </c>
      <c r="DN7" s="25">
        <v>51.62</v>
      </c>
      <c r="DO7" s="25">
        <v>52.16</v>
      </c>
      <c r="DP7" s="25">
        <v>52.59</v>
      </c>
      <c r="DQ7" s="25">
        <v>52.74</v>
      </c>
      <c r="DR7" s="25">
        <v>52.02</v>
      </c>
      <c r="DS7" s="25">
        <v>24.87</v>
      </c>
      <c r="DT7" s="25">
        <v>27.13</v>
      </c>
      <c r="DU7" s="25">
        <v>30.33</v>
      </c>
      <c r="DV7" s="25">
        <v>30.75</v>
      </c>
      <c r="DW7" s="25">
        <v>30.53</v>
      </c>
      <c r="DX7" s="25">
        <v>22.41</v>
      </c>
      <c r="DY7" s="25">
        <v>23.68</v>
      </c>
      <c r="DZ7" s="25">
        <v>25.76</v>
      </c>
      <c r="EA7" s="25">
        <v>27.51</v>
      </c>
      <c r="EB7" s="25">
        <v>28.57</v>
      </c>
      <c r="EC7" s="25">
        <v>25.37</v>
      </c>
      <c r="ED7" s="25">
        <v>0.92</v>
      </c>
      <c r="EE7" s="25">
        <v>0.7</v>
      </c>
      <c r="EF7" s="25">
        <v>1.33</v>
      </c>
      <c r="EG7" s="25">
        <v>1.25</v>
      </c>
      <c r="EH7" s="25">
        <v>1.27</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2025-02-12T06:36:03Z</cp:lastPrinted>
  <dcterms:created xsi:type="dcterms:W3CDTF">2024-12-11T05:01:11Z</dcterms:created>
  <dcterms:modified xsi:type="dcterms:W3CDTF">2025-02-12T07:10:34Z</dcterms:modified>
  <cp:category/>
</cp:coreProperties>
</file>